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125" windowHeight="12540" activeTab="1"/>
  </bookViews>
  <sheets>
    <sheet name="清单说明" sheetId="1" r:id="rId1"/>
    <sheet name="总表 " sheetId="2" r:id="rId2"/>
    <sheet name="BIM主线建模" sheetId="3" r:id="rId3"/>
    <sheet name="项目管理平台开发" sheetId="4" r:id="rId4"/>
    <sheet name="动画展示" sheetId="5" r:id="rId5"/>
    <sheet name="支撑平台及服务" sheetId="6" r:id="rId6"/>
  </sheets>
  <definedNames>
    <definedName name="OLE_LINK3" localSheetId="0">'清单说明'!#REF!</definedName>
    <definedName name="OLE_LINK3" localSheetId="1">'总表 '!$B$1</definedName>
    <definedName name="_xlnm.Print_Titles" localSheetId="3">'项目管理平台开发'!$1:$4</definedName>
  </definedNames>
  <calcPr fullCalcOnLoad="1" fullPrecision="0"/>
</workbook>
</file>

<file path=xl/sharedStrings.xml><?xml version="1.0" encoding="utf-8"?>
<sst xmlns="http://schemas.openxmlformats.org/spreadsheetml/2006/main" count="214" uniqueCount="164">
  <si>
    <t>工程量清单说明</t>
  </si>
  <si>
    <r>
      <t xml:space="preserve">
</t>
    </r>
    <r>
      <rPr>
        <sz val="12"/>
        <color indexed="8"/>
        <rFont val="等线"/>
        <family val="0"/>
      </rPr>
      <t xml:space="preserve">1. </t>
    </r>
    <r>
      <rPr>
        <sz val="12"/>
        <color indexed="8"/>
        <rFont val="宋体"/>
        <family val="0"/>
      </rPr>
      <t xml:space="preserve">投标报价表应与投标人须知、合同条款、技术规格等文件结合起来查阅与理解。
</t>
    </r>
    <r>
      <rPr>
        <sz val="12"/>
        <color indexed="8"/>
        <rFont val="等线"/>
        <family val="0"/>
      </rPr>
      <t xml:space="preserve">2. </t>
    </r>
    <r>
      <rPr>
        <sz val="12"/>
        <color indexed="8"/>
        <rFont val="宋体"/>
        <family val="0"/>
      </rPr>
      <t xml:space="preserve">投标报价表中所列设备数量是估算的或设计的预计数量，仅作为投标的共同基础，不能作为最终结算与支付的依据。实际支付应按实际发生的设备数量，由需方按投标报价表的单价或总额价计算支付金额。
</t>
    </r>
    <r>
      <rPr>
        <sz val="12"/>
        <color indexed="8"/>
        <rFont val="等线"/>
        <family val="0"/>
      </rPr>
      <t xml:space="preserve">3. </t>
    </r>
    <r>
      <rPr>
        <sz val="12"/>
        <color indexed="8"/>
        <rFont val="宋体"/>
        <family val="0"/>
      </rPr>
      <t xml:space="preserve">除非合同另有规定，投标报价表中有标价的综合单价和总额价均已包括了为实施和完成合同设备所需的劳务、运输、质检（自检）、组装、缺陷修复、人员培训、通关、商检、管理、保险、税费（含购置税，根据需方指定地点缴纳购置税）、利润等费用，以及合同明示或暗示的所有责任、义务和一般风险。
</t>
    </r>
    <r>
      <rPr>
        <sz val="12"/>
        <color indexed="8"/>
        <rFont val="等线"/>
        <family val="0"/>
      </rPr>
      <t xml:space="preserve">4. </t>
    </r>
    <r>
      <rPr>
        <sz val="12"/>
        <color indexed="8"/>
        <rFont val="宋体"/>
        <family val="0"/>
      </rPr>
      <t xml:space="preserve">符合合同条款规定的全部费用应认为已被计入有标价的投标报价表所列各细目之中，未列细目不予计量的工作，其费用应视为已分摊在本合同的有关细目的单价或总额价之中。
</t>
    </r>
    <r>
      <rPr>
        <sz val="12"/>
        <color indexed="8"/>
        <rFont val="等线"/>
        <family val="0"/>
      </rPr>
      <t xml:space="preserve">5. </t>
    </r>
    <r>
      <rPr>
        <sz val="12"/>
        <color indexed="8"/>
        <rFont val="宋体"/>
        <family val="0"/>
      </rPr>
      <t xml:space="preserve">投标报价表中所列设备数量的变动，丝毫不会降低或影响合同条款的效力，也不免除供方按规定的标准进行供货和修复缺陷的责任。
</t>
    </r>
    <r>
      <rPr>
        <sz val="12"/>
        <color indexed="8"/>
        <rFont val="等线"/>
        <family val="0"/>
      </rPr>
      <t xml:space="preserve">6. </t>
    </r>
    <r>
      <rPr>
        <sz val="12"/>
        <color indexed="8"/>
        <rFont val="宋体"/>
        <family val="0"/>
      </rPr>
      <t xml:space="preserve">投标报价表中各项金额均以人民币（元）结算。
</t>
    </r>
  </si>
  <si>
    <t>国道110线包头北绕城基于BIM应用的智慧项目管理平台技术服务</t>
  </si>
  <si>
    <t>序号</t>
  </si>
  <si>
    <t>项目</t>
  </si>
  <si>
    <t>数量</t>
  </si>
  <si>
    <t>单位</t>
  </si>
  <si>
    <t>单价（元）</t>
  </si>
  <si>
    <t>合计（元）</t>
  </si>
  <si>
    <t>备注</t>
  </si>
  <si>
    <t>BIM技术服务</t>
  </si>
  <si>
    <t>项</t>
  </si>
  <si>
    <t>主线建模</t>
  </si>
  <si>
    <t>项目管理平台开发</t>
  </si>
  <si>
    <t>基于BIM+GIS+物联网的项目管理平台开发</t>
  </si>
  <si>
    <t>动画+宣传片</t>
  </si>
  <si>
    <t>基于航拍生成动画；制作项目宣传片</t>
  </si>
  <si>
    <t>运行BIM和项目管理所必需的服务器、数据库等</t>
  </si>
  <si>
    <t>合计</t>
  </si>
  <si>
    <t>BIM主线建模服务清单</t>
  </si>
  <si>
    <t>项目名称</t>
  </si>
  <si>
    <t>主要内容</t>
  </si>
  <si>
    <t>总价（元）</t>
  </si>
  <si>
    <t>全线路线</t>
  </si>
  <si>
    <t>Km</t>
  </si>
  <si>
    <t>路基路面排水</t>
  </si>
  <si>
    <t>包含边沟、排水沟、急流槽、中央分隔带排水明槽</t>
  </si>
  <si>
    <t>交安与照明设施</t>
  </si>
  <si>
    <t>沿路线布置</t>
  </si>
  <si>
    <t>防护工程</t>
  </si>
  <si>
    <t>包含植草防护与支挡工程（主线共设置悬臂式挡土墙5段，长度949m）</t>
  </si>
  <si>
    <t>收费站</t>
  </si>
  <si>
    <t>处</t>
  </si>
  <si>
    <t>沿线设施设置主线收费站一处</t>
  </si>
  <si>
    <t>互通立交</t>
  </si>
  <si>
    <t>座</t>
  </si>
  <si>
    <t>全线设置有4处互通</t>
  </si>
  <si>
    <t>平面交叉</t>
  </si>
  <si>
    <t>本项目北绕城主线共设置9处平面交叉，分别为主线K19+680包固公路处，K23+220处，K26+300装备大道处，K32+000处，K33+290处，K35+300处，K38+160银海新村处，K40+310收费站管理用房处，K43+220处。
K25+650，K24+850，K27+150，K28+515，K29+000处存在T型平面交叉。
K32+780，K37+270， K41+125处存在十字型平面交叉。</t>
  </si>
  <si>
    <t>桥梁</t>
  </si>
  <si>
    <t xml:space="preserve">全线主线共设置大桥2884.0m/10座，中桥384.9m/5座，小桥64.0m/5座。 </t>
  </si>
  <si>
    <t>涵洞</t>
  </si>
  <si>
    <t>道</t>
  </si>
  <si>
    <t>全线主线共设置涵洞19道。</t>
  </si>
  <si>
    <t>C05Q12-04~C05Q12-07 G6分离立交63+105+73钢连续梁</t>
  </si>
  <si>
    <t>63+105+73共计241m钢箱梁连续桥，焊缝，分割桥面板，交通工程及附属设施建模</t>
  </si>
  <si>
    <t>项目管理平台开发清单</t>
  </si>
  <si>
    <r>
      <rPr>
        <b/>
        <sz val="11"/>
        <color indexed="8"/>
        <rFont val="宋体"/>
        <family val="0"/>
      </rPr>
      <t>功能</t>
    </r>
  </si>
  <si>
    <r>
      <rPr>
        <b/>
        <sz val="11"/>
        <color indexed="8"/>
        <rFont val="宋体"/>
        <family val="0"/>
      </rPr>
      <t>一</t>
    </r>
  </si>
  <si>
    <r>
      <rPr>
        <b/>
        <sz val="11"/>
        <rFont val="宋体"/>
        <family val="0"/>
      </rPr>
      <t>软件开发</t>
    </r>
  </si>
  <si>
    <r>
      <rPr>
        <sz val="11"/>
        <rFont val="宋体"/>
        <family val="0"/>
      </rPr>
      <t>项目门户网站</t>
    </r>
  </si>
  <si>
    <r>
      <rPr>
        <sz val="11"/>
        <color indexed="8"/>
        <rFont val="宋体"/>
        <family val="0"/>
      </rPr>
      <t>实现项目概况、建设风采、项目纪事等信息的发布、展示等功能。</t>
    </r>
  </si>
  <si>
    <r>
      <rPr>
        <sz val="11"/>
        <rFont val="宋体"/>
        <family val="0"/>
      </rPr>
      <t>消息通知管理</t>
    </r>
  </si>
  <si>
    <r>
      <rPr>
        <sz val="11"/>
        <rFont val="宋体"/>
        <family val="0"/>
      </rPr>
      <t>我的工作台</t>
    </r>
  </si>
  <si>
    <r>
      <rPr>
        <sz val="11"/>
        <rFont val="宋体"/>
        <family val="0"/>
      </rPr>
      <t>本模块主要包含待办事项、已办事项、通知公告、便捷通道等功能。</t>
    </r>
  </si>
  <si>
    <r>
      <rPr>
        <sz val="11"/>
        <rFont val="宋体"/>
        <family val="0"/>
      </rPr>
      <t>短信通知</t>
    </r>
  </si>
  <si>
    <t>实现各类消息通过短信形式进行自动发送管理的相关功能</t>
  </si>
  <si>
    <r>
      <t>BIM</t>
    </r>
    <r>
      <rPr>
        <sz val="11"/>
        <rFont val="宋体"/>
        <family val="0"/>
      </rPr>
      <t>模型展示</t>
    </r>
  </si>
  <si>
    <r>
      <t>BIM</t>
    </r>
    <r>
      <rPr>
        <sz val="11"/>
        <rFont val="宋体"/>
        <family val="0"/>
      </rPr>
      <t>模型的加载、更新、管理及多维信息展示。</t>
    </r>
  </si>
  <si>
    <r>
      <t>GIS</t>
    </r>
    <r>
      <rPr>
        <sz val="11"/>
        <rFont val="宋体"/>
        <family val="0"/>
      </rPr>
      <t>项目一张图</t>
    </r>
  </si>
  <si>
    <r>
      <rPr>
        <sz val="11"/>
        <color indexed="8"/>
        <rFont val="宋体"/>
        <family val="0"/>
      </rPr>
      <t>基于</t>
    </r>
    <r>
      <rPr>
        <sz val="11"/>
        <color indexed="8"/>
        <rFont val="Times New Roman"/>
        <family val="1"/>
      </rPr>
      <t>GIS</t>
    </r>
    <r>
      <rPr>
        <sz val="11"/>
        <color indexed="8"/>
        <rFont val="宋体"/>
        <family val="0"/>
      </rPr>
      <t>，实现项目进度、质量、安全、计量等多维信息的汇聚及形象展示。</t>
    </r>
  </si>
  <si>
    <r>
      <rPr>
        <sz val="11"/>
        <rFont val="宋体"/>
        <family val="0"/>
      </rPr>
      <t>进度管理</t>
    </r>
  </si>
  <si>
    <r>
      <rPr>
        <sz val="11"/>
        <color indexed="8"/>
        <rFont val="宋体"/>
        <family val="0"/>
      </rPr>
      <t>创建工程年度、月度、季度进度计划功能；工程进度可基于</t>
    </r>
    <r>
      <rPr>
        <sz val="11"/>
        <color indexed="8"/>
        <rFont val="Times New Roman"/>
        <family val="1"/>
      </rPr>
      <t>BIM</t>
    </r>
    <r>
      <rPr>
        <sz val="11"/>
        <color indexed="8"/>
        <rFont val="宋体"/>
        <family val="0"/>
      </rPr>
      <t>进行形象展示，构件的状态可以分成未开始、施工中、已完成多个状态，根据不同的构件状态在</t>
    </r>
    <r>
      <rPr>
        <sz val="11"/>
        <color indexed="8"/>
        <rFont val="Times New Roman"/>
        <family val="1"/>
      </rPr>
      <t>BIM</t>
    </r>
    <r>
      <rPr>
        <sz val="11"/>
        <color indexed="8"/>
        <rFont val="宋体"/>
        <family val="0"/>
      </rPr>
      <t>中进行相关状态的展示。</t>
    </r>
  </si>
  <si>
    <r>
      <rPr>
        <sz val="11"/>
        <rFont val="宋体"/>
        <family val="0"/>
      </rPr>
      <t>征拆管理</t>
    </r>
  </si>
  <si>
    <r>
      <rPr>
        <sz val="11"/>
        <color indexed="8"/>
        <rFont val="宋体"/>
        <family val="0"/>
      </rPr>
      <t>包括征拆政策管理、公共信息管理、进度管理、统计查询等</t>
    </r>
  </si>
  <si>
    <r>
      <rPr>
        <sz val="11"/>
        <rFont val="宋体"/>
        <family val="0"/>
      </rPr>
      <t>合同管理</t>
    </r>
  </si>
  <si>
    <r>
      <rPr>
        <sz val="11"/>
        <color indexed="8"/>
        <rFont val="宋体"/>
        <family val="0"/>
      </rPr>
      <t>包括合同基本信息管理、合同支付、合同变更管理等</t>
    </r>
  </si>
  <si>
    <r>
      <rPr>
        <sz val="11"/>
        <rFont val="宋体"/>
        <family val="0"/>
      </rPr>
      <t>计量支付</t>
    </r>
  </si>
  <si>
    <r>
      <rPr>
        <sz val="11"/>
        <color indexed="8"/>
        <rFont val="宋体"/>
        <family val="0"/>
      </rPr>
      <t>清单管理模块提供工程量清单复核、调整、审批、下达等功能</t>
    </r>
  </si>
  <si>
    <r>
      <rPr>
        <sz val="11"/>
        <rFont val="宋体"/>
        <family val="0"/>
      </rPr>
      <t>变更管理</t>
    </r>
  </si>
  <si>
    <r>
      <rPr>
        <sz val="11"/>
        <color indexed="8"/>
        <rFont val="宋体"/>
        <family val="0"/>
      </rPr>
      <t>包括变更管理变更台账查询等</t>
    </r>
  </si>
  <si>
    <r>
      <rPr>
        <sz val="11"/>
        <rFont val="宋体"/>
        <family val="0"/>
      </rPr>
      <t>质量管理</t>
    </r>
  </si>
  <si>
    <r>
      <rPr>
        <sz val="11"/>
        <color indexed="8"/>
        <rFont val="宋体"/>
        <family val="0"/>
      </rPr>
      <t>质量管理</t>
    </r>
  </si>
  <si>
    <t>实现质量问题整改通知、监理通知单、处罚单等信息的发布、反馈、闭合，以及问题的统计汇总分析功能。</t>
  </si>
  <si>
    <r>
      <rPr>
        <sz val="11"/>
        <rFont val="宋体"/>
        <family val="0"/>
      </rPr>
      <t>中心试验室管理</t>
    </r>
  </si>
  <si>
    <r>
      <rPr>
        <sz val="11"/>
        <color indexed="8"/>
        <rFont val="宋体"/>
        <family val="0"/>
      </rPr>
      <t>对试验数据、试验报告、试验台账、试验人员信息等试验检测信息管理。</t>
    </r>
  </si>
  <si>
    <r>
      <rPr>
        <sz val="11"/>
        <rFont val="宋体"/>
        <family val="0"/>
      </rPr>
      <t>拌合站动态质量监测</t>
    </r>
  </si>
  <si>
    <r>
      <rPr>
        <sz val="11"/>
        <color indexed="8"/>
        <rFont val="宋体"/>
        <family val="0"/>
      </rPr>
      <t>可接入沥青拌合站、水稳拌合站的上传数据。显示骨料信息、拌合产量等数据信息。</t>
    </r>
  </si>
  <si>
    <r>
      <rPr>
        <sz val="11"/>
        <rFont val="宋体"/>
        <family val="0"/>
      </rPr>
      <t>工程日志</t>
    </r>
  </si>
  <si>
    <r>
      <rPr>
        <sz val="11"/>
        <color indexed="8"/>
        <rFont val="宋体"/>
        <family val="0"/>
      </rPr>
      <t>为监理方、施工方提供上传监理日志、施工日志、安全日志等功能，对监理方、施工方、安全员每日巡检检查日志进行自动的统计、智能化总结，支持在线浏览和查询。</t>
    </r>
  </si>
  <si>
    <r>
      <rPr>
        <sz val="11"/>
        <rFont val="宋体"/>
        <family val="0"/>
      </rPr>
      <t>安全管理</t>
    </r>
  </si>
  <si>
    <r>
      <rPr>
        <sz val="11"/>
        <rFont val="宋体"/>
        <family val="0"/>
      </rPr>
      <t>安全管理目标、安全计划、应急台账、应急物资、应急队伍的信息管理。</t>
    </r>
  </si>
  <si>
    <r>
      <rPr>
        <sz val="11"/>
        <rFont val="宋体"/>
        <family val="0"/>
      </rPr>
      <t>风险管理</t>
    </r>
  </si>
  <si>
    <t>实现对于工程上所有的风险源信息进行集中管理。对不同的风险源进行识别及分类统计，用户可通过移动终端或网页分类获取风险源有关信息。系统可自动结合工程的进度、质量安全等信息自动进行风险预警，可实现项目建设过程各类安全风险源识别、防范、监管及处置全过程的精细化管控。</t>
  </si>
  <si>
    <r>
      <rPr>
        <sz val="11"/>
        <rFont val="宋体"/>
        <family val="0"/>
      </rPr>
      <t>视频监控管理</t>
    </r>
  </si>
  <si>
    <t>实现对工程现场的监控点进行统一的汇总管理，可通过网页及手持终端机对现场的视频进行实时查看。施工期间，所有监控点的视频自动上传到统一的存储设备中进行数据的存储，可浏览一定时间周期范围内的历史视频监控信息。</t>
  </si>
  <si>
    <r>
      <rPr>
        <sz val="11"/>
        <rFont val="宋体"/>
        <family val="0"/>
      </rPr>
      <t>人员管理</t>
    </r>
  </si>
  <si>
    <r>
      <rPr>
        <sz val="11"/>
        <color indexed="8"/>
        <rFont val="宋体"/>
        <family val="0"/>
      </rPr>
      <t>本模块实现对项目参建人员的管理，包含人员的机构的岗位设置、人员的岗位配备、人员的基本信息。</t>
    </r>
  </si>
  <si>
    <r>
      <rPr>
        <sz val="11"/>
        <rFont val="宋体"/>
        <family val="0"/>
      </rPr>
      <t>考勤管理</t>
    </r>
  </si>
  <si>
    <r>
      <rPr>
        <sz val="11"/>
        <color indexed="8"/>
        <rFont val="宋体"/>
        <family val="0"/>
      </rPr>
      <t>人员施工自动化考勤管理。</t>
    </r>
  </si>
  <si>
    <r>
      <rPr>
        <sz val="11"/>
        <rFont val="宋体"/>
        <family val="0"/>
      </rPr>
      <t>绩效考核管理</t>
    </r>
  </si>
  <si>
    <t>本模块实现对指挥部人员全年的工作绩效考核管理及评定</t>
  </si>
  <si>
    <r>
      <rPr>
        <sz val="11"/>
        <rFont val="宋体"/>
        <family val="0"/>
      </rPr>
      <t>农民工工资管理</t>
    </r>
  </si>
  <si>
    <t>实现对农民工人员信息及其工资发放登记管理等功能</t>
  </si>
  <si>
    <r>
      <rPr>
        <sz val="11"/>
        <rFont val="宋体"/>
        <family val="0"/>
      </rPr>
      <t>档案管理</t>
    </r>
  </si>
  <si>
    <t>实现档案管理、文件归档、目录维护及统计分析功能</t>
  </si>
  <si>
    <r>
      <t>105</t>
    </r>
    <r>
      <rPr>
        <sz val="11"/>
        <rFont val="宋体"/>
        <family val="0"/>
      </rPr>
      <t>米钢箱梁桥施工物联网监控管理</t>
    </r>
  </si>
  <si>
    <r>
      <rPr>
        <sz val="11"/>
        <rFont val="宋体"/>
        <family val="0"/>
      </rPr>
      <t>施工人员定位</t>
    </r>
  </si>
  <si>
    <t>对现场施工吊装作业场地的重点人员进行定位监控。（定位器施工单位自配）</t>
  </si>
  <si>
    <r>
      <rPr>
        <sz val="11"/>
        <rFont val="宋体"/>
        <family val="0"/>
      </rPr>
      <t>起重机定位</t>
    </r>
  </si>
  <si>
    <t>对现场施工吊装作业场地的起重机进行定位监控。（定位器施工单位自配）</t>
  </si>
  <si>
    <r>
      <rPr>
        <sz val="11"/>
        <rFont val="宋体"/>
        <family val="0"/>
      </rPr>
      <t>智能张拉监测</t>
    </r>
  </si>
  <si>
    <t>可接入钢箱梁施工使用的智能张拉设备（后张）数据；记录张拉力及张拉长度等统计数据。</t>
  </si>
  <si>
    <r>
      <rPr>
        <sz val="11"/>
        <rFont val="宋体"/>
        <family val="0"/>
      </rPr>
      <t>支架监测</t>
    </r>
  </si>
  <si>
    <r>
      <rPr>
        <sz val="11"/>
        <color indexed="8"/>
        <rFont val="宋体"/>
        <family val="0"/>
      </rPr>
      <t>针对主跨</t>
    </r>
    <r>
      <rPr>
        <sz val="11"/>
        <color indexed="8"/>
        <rFont val="Times New Roman"/>
        <family val="1"/>
      </rPr>
      <t>105</t>
    </r>
    <r>
      <rPr>
        <sz val="11"/>
        <color indexed="8"/>
        <rFont val="宋体"/>
        <family val="0"/>
      </rPr>
      <t>米钢箱梁桥梁施工最不利的一孔跨的支架进行在线监测。包含传感器、智能采集仪和在线监测预警软件。</t>
    </r>
  </si>
  <si>
    <r>
      <rPr>
        <sz val="11"/>
        <rFont val="宋体"/>
        <family val="0"/>
      </rPr>
      <t>智能视频监控</t>
    </r>
  </si>
  <si>
    <r>
      <rPr>
        <sz val="11"/>
        <color indexed="8"/>
        <rFont val="宋体"/>
        <family val="0"/>
      </rPr>
      <t>基于监控摄像机实现安全帽检测，对未带安全帽人员抓图报警，可同时检测并且抓拍人脸。</t>
    </r>
  </si>
  <si>
    <r>
      <rPr>
        <sz val="11"/>
        <rFont val="宋体"/>
        <family val="0"/>
      </rPr>
      <t>移动端应用</t>
    </r>
  </si>
  <si>
    <r>
      <rPr>
        <sz val="11"/>
        <color indexed="8"/>
        <rFont val="宋体"/>
        <family val="0"/>
      </rPr>
      <t>通过智能移动终端（智能手机）应用实现移动办公，移动端应用可与</t>
    </r>
    <r>
      <rPr>
        <sz val="11"/>
        <color indexed="8"/>
        <rFont val="Times New Roman"/>
        <family val="1"/>
      </rPr>
      <t>web</t>
    </r>
    <r>
      <rPr>
        <sz val="11"/>
        <color indexed="8"/>
        <rFont val="宋体"/>
        <family val="0"/>
      </rPr>
      <t>平台基础业务数据互联互通，信息快速录入、便捷查询等功能。</t>
    </r>
  </si>
  <si>
    <r>
      <rPr>
        <sz val="11"/>
        <color indexed="8"/>
        <rFont val="宋体"/>
        <family val="0"/>
      </rPr>
      <t>二</t>
    </r>
  </si>
  <si>
    <r>
      <rPr>
        <sz val="11"/>
        <rFont val="宋体"/>
        <family val="0"/>
      </rPr>
      <t>支撑平台软件</t>
    </r>
  </si>
  <si>
    <r>
      <t>GIS</t>
    </r>
    <r>
      <rPr>
        <sz val="11"/>
        <rFont val="宋体"/>
        <family val="0"/>
      </rPr>
      <t>支撑平台</t>
    </r>
  </si>
  <si>
    <r>
      <t>GIS</t>
    </r>
    <r>
      <rPr>
        <sz val="11"/>
        <color indexed="8"/>
        <rFont val="宋体"/>
        <family val="0"/>
      </rPr>
      <t>服务基础支撑平台。</t>
    </r>
  </si>
  <si>
    <r>
      <t>CA</t>
    </r>
    <r>
      <rPr>
        <sz val="11"/>
        <rFont val="宋体"/>
        <family val="0"/>
      </rPr>
      <t>数据证书</t>
    </r>
  </si>
  <si>
    <r>
      <rPr>
        <sz val="11"/>
        <color indexed="8"/>
        <rFont val="宋体"/>
        <family val="0"/>
      </rPr>
      <t>数字签名服务支撑。</t>
    </r>
  </si>
  <si>
    <r>
      <rPr>
        <b/>
        <sz val="11"/>
        <color indexed="8"/>
        <rFont val="宋体"/>
        <family val="0"/>
      </rPr>
      <t>总计</t>
    </r>
  </si>
  <si>
    <t>动画展示清单</t>
  </si>
  <si>
    <r>
      <rPr>
        <b/>
        <sz val="11"/>
        <color indexed="8"/>
        <rFont val="宋体"/>
        <family val="0"/>
      </rPr>
      <t>序号</t>
    </r>
  </si>
  <si>
    <r>
      <rPr>
        <b/>
        <sz val="11"/>
        <color indexed="8"/>
        <rFont val="宋体"/>
        <family val="0"/>
      </rPr>
      <t>数量</t>
    </r>
  </si>
  <si>
    <r>
      <rPr>
        <b/>
        <sz val="11"/>
        <color indexed="8"/>
        <rFont val="宋体"/>
        <family val="0"/>
      </rPr>
      <t>单位</t>
    </r>
  </si>
  <si>
    <t>合价（元）</t>
  </si>
  <si>
    <t>倾斜摄影建模</t>
  </si>
  <si>
    <t>无人机航拍倾斜摄影航拍建模实景三维模型。</t>
  </si>
  <si>
    <t>km</t>
  </si>
  <si>
    <t>一次</t>
  </si>
  <si>
    <t>动画展示</t>
  </si>
  <si>
    <t>基于航拍生成动画展示</t>
  </si>
  <si>
    <t>秒</t>
  </si>
  <si>
    <t>项目宣传片</t>
  </si>
  <si>
    <t>基于模型截图，制作幻灯片式的项目宣传片</t>
  </si>
  <si>
    <t>支撑平台及服务清单</t>
  </si>
  <si>
    <t>功能要求</t>
  </si>
  <si>
    <t>OA平台</t>
  </si>
  <si>
    <r>
      <t>内部</t>
    </r>
    <r>
      <rPr>
        <sz val="10.5"/>
        <color indexed="8"/>
        <rFont val="Arial"/>
        <family val="2"/>
      </rPr>
      <t>OA</t>
    </r>
    <r>
      <rPr>
        <sz val="10.5"/>
        <color indexed="8"/>
        <rFont val="宋体"/>
        <family val="0"/>
      </rPr>
      <t>系统</t>
    </r>
  </si>
  <si>
    <t>套</t>
  </si>
  <si>
    <t>统一身份认证</t>
  </si>
  <si>
    <t>考核考评系统单点登录至其他系统</t>
  </si>
  <si>
    <t>服务</t>
  </si>
  <si>
    <t>项目办内部管理
平台开发服务</t>
  </si>
  <si>
    <t>档案管理、人员管理、考核考评管理等项目办内部功能的开发及服务</t>
  </si>
  <si>
    <t>服务器</t>
  </si>
  <si>
    <t>项目管理平台
应用服务器</t>
  </si>
  <si>
    <t>云服务器8核32G
100M带宽3年</t>
  </si>
  <si>
    <t>项目管理平台
数据库服务器</t>
  </si>
  <si>
    <t>内部管理平台
OA应用服务器</t>
  </si>
  <si>
    <t>内部管理平台
OA数据库服务器</t>
  </si>
  <si>
    <t>数据库</t>
  </si>
  <si>
    <t>SQLServer 2012R2 企业版</t>
  </si>
  <si>
    <t>高于此版本即可</t>
  </si>
  <si>
    <t>售后驻场服务</t>
  </si>
  <si>
    <t>驻场服务3年</t>
  </si>
  <si>
    <t>年</t>
  </si>
  <si>
    <t>操作电脑</t>
  </si>
  <si>
    <t>笔记本</t>
  </si>
  <si>
    <t>CPU：不低于英特尔酷睿i9；显卡：显存不低于6GB；内存：不低于32G；硬盘：固态硬盘不低于512GB</t>
  </si>
  <si>
    <t>台</t>
  </si>
  <si>
    <t>台式机</t>
  </si>
  <si>
    <t>支撑平台及服务</t>
  </si>
  <si>
    <t>总清单</t>
  </si>
  <si>
    <t>施工总承包1标段信息化系统报价</t>
  </si>
  <si>
    <t>施工总承包2标段信息化系统报价</t>
  </si>
  <si>
    <r>
      <t>施工总承包2标段</t>
    </r>
    <r>
      <rPr>
        <sz val="11"/>
        <color indexed="8"/>
        <rFont val="宋体"/>
        <family val="0"/>
      </rPr>
      <t>BIM</t>
    </r>
    <r>
      <rPr>
        <sz val="11"/>
        <color indexed="8"/>
        <rFont val="宋体"/>
        <family val="0"/>
      </rPr>
      <t>信息化综合管理系统报价</t>
    </r>
  </si>
  <si>
    <r>
      <t>总报价（9=6+7</t>
    </r>
    <r>
      <rPr>
        <b/>
        <sz val="11"/>
        <color indexed="8"/>
        <rFont val="宋体"/>
        <family val="0"/>
      </rPr>
      <t>+8</t>
    </r>
    <r>
      <rPr>
        <b/>
        <sz val="11"/>
        <color indexed="8"/>
        <rFont val="宋体"/>
        <family val="0"/>
      </rPr>
      <t>）</t>
    </r>
  </si>
  <si>
    <t>桩号范围K17+170～K43+300
含路基、路面，已扣除桥梁长度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</si>
</sst>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0_ ;_ * &quot;-&quot;??_ ;_ @_ "/>
    <numFmt numFmtId="178" formatCode="[$-F400]h:mm:ss\ AM/PM"/>
    <numFmt numFmtId="179" formatCode="_ * #,##0.0_ ;_ * \-#,##0.0_ ;_ * &quot;-&quot;??_ ;_ @_ "/>
    <numFmt numFmtId="180" formatCode="#,##0.00_ "/>
    <numFmt numFmtId="181" formatCode="#,##0_ "/>
    <numFmt numFmtId="182" formatCode="0.00_ "/>
  </numFmts>
  <fonts count="60">
    <font>
      <sz val="11"/>
      <color indexed="8"/>
      <name val="等线"/>
      <family val="0"/>
    </font>
    <font>
      <b/>
      <sz val="16"/>
      <color indexed="8"/>
      <name val="宋体"/>
      <family val="0"/>
    </font>
    <font>
      <b/>
      <sz val="22"/>
      <color indexed="8"/>
      <name val="华文新魏"/>
      <family val="0"/>
    </font>
    <font>
      <b/>
      <sz val="11"/>
      <color indexed="8"/>
      <name val="Times New Roman"/>
      <family val="1"/>
    </font>
    <font>
      <b/>
      <sz val="11"/>
      <name val="宋体"/>
      <family val="0"/>
    </font>
    <font>
      <sz val="11"/>
      <color indexed="8"/>
      <name val="Times New Roman"/>
      <family val="1"/>
    </font>
    <font>
      <sz val="11"/>
      <name val="宋体"/>
      <family val="0"/>
    </font>
    <font>
      <sz val="11"/>
      <color indexed="8"/>
      <name val="宋体"/>
      <family val="0"/>
    </font>
    <font>
      <sz val="11"/>
      <name val="Times New Roman"/>
      <family val="1"/>
    </font>
    <font>
      <b/>
      <sz val="11"/>
      <color indexed="8"/>
      <name val="宋体"/>
      <family val="0"/>
    </font>
    <font>
      <b/>
      <sz val="11"/>
      <name val="Times New Roman"/>
      <family val="1"/>
    </font>
    <font>
      <b/>
      <sz val="12"/>
      <color indexed="8"/>
      <name val="宋体"/>
      <family val="0"/>
    </font>
    <font>
      <sz val="9"/>
      <color indexed="8"/>
      <name val="等线"/>
      <family val="0"/>
    </font>
    <font>
      <b/>
      <sz val="9"/>
      <color indexed="8"/>
      <name val="宋体"/>
      <family val="0"/>
    </font>
    <font>
      <sz val="9"/>
      <color indexed="8"/>
      <name val="宋体"/>
      <family val="0"/>
    </font>
    <font>
      <sz val="8"/>
      <color indexed="8"/>
      <name val="等线"/>
      <family val="0"/>
    </font>
    <font>
      <sz val="8"/>
      <color indexed="8"/>
      <name val="宋体"/>
      <family val="0"/>
    </font>
    <font>
      <sz val="12"/>
      <color indexed="8"/>
      <name val="宋体"/>
      <family val="0"/>
    </font>
    <font>
      <sz val="10.5"/>
      <color indexed="8"/>
      <name val="Arial"/>
      <family val="2"/>
    </font>
    <font>
      <sz val="10.5"/>
      <color indexed="8"/>
      <name val="宋体"/>
      <family val="0"/>
    </font>
    <font>
      <sz val="12"/>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color theme="1"/>
      <name val="Calibri"/>
      <family val="0"/>
    </font>
    <font>
      <sz val="11"/>
      <color theme="1"/>
      <name val="等线"/>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thin"/>
      <bottom style="medium"/>
    </border>
    <border>
      <left/>
      <right/>
      <top style="thin"/>
      <bottom style="medium"/>
    </border>
    <border>
      <left style="thin"/>
      <right/>
      <top style="thin"/>
      <bottom style="medium"/>
    </border>
    <border>
      <left/>
      <right style="thin"/>
      <top style="thin"/>
      <bottom style="medium"/>
    </border>
  </borders>
  <cellStyleXfs count="64">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41" fillId="0" borderId="0">
      <alignment/>
      <protection/>
    </xf>
    <xf numFmtId="0" fontId="4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59" fillId="0" borderId="0" applyNumberFormat="0" applyFill="0" applyBorder="0" applyAlignment="0" applyProtection="0"/>
    <xf numFmtId="0" fontId="0" fillId="32" borderId="9" applyNumberFormat="0" applyFont="0" applyAlignment="0" applyProtection="0"/>
  </cellStyleXfs>
  <cellXfs count="134">
    <xf numFmtId="0" fontId="0" fillId="0" borderId="0" xfId="0" applyAlignment="1">
      <alignment vertical="center"/>
    </xf>
    <xf numFmtId="0" fontId="2" fillId="0" borderId="0" xfId="0" applyFont="1" applyBorder="1" applyAlignment="1">
      <alignment vertical="center" wrapText="1"/>
    </xf>
    <xf numFmtId="0" fontId="3" fillId="0" borderId="10" xfId="40" applyFont="1" applyBorder="1" applyAlignment="1">
      <alignment horizontal="center" vertical="center"/>
      <protection/>
    </xf>
    <xf numFmtId="0" fontId="4" fillId="0" borderId="11" xfId="40" applyFont="1" applyBorder="1" applyAlignment="1">
      <alignment horizontal="center" vertical="center" wrapText="1"/>
      <protection/>
    </xf>
    <xf numFmtId="0" fontId="4" fillId="0" borderId="11" xfId="40" applyFont="1" applyBorder="1" applyAlignment="1">
      <alignment horizontal="left" vertical="center"/>
      <protection/>
    </xf>
    <xf numFmtId="176" fontId="3" fillId="0" borderId="11" xfId="40" applyNumberFormat="1" applyFont="1" applyBorder="1" applyAlignment="1">
      <alignment horizontal="center" vertical="center"/>
      <protection/>
    </xf>
    <xf numFmtId="0" fontId="3" fillId="0" borderId="11" xfId="40" applyFont="1" applyBorder="1" applyAlignment="1">
      <alignment horizontal="center" vertical="center"/>
      <protection/>
    </xf>
    <xf numFmtId="177" fontId="4" fillId="0" borderId="11" xfId="51" applyNumberFormat="1" applyFont="1" applyFill="1" applyBorder="1" applyAlignment="1">
      <alignment horizontal="center" vertical="center"/>
    </xf>
    <xf numFmtId="177" fontId="4" fillId="0" borderId="12" xfId="51" applyNumberFormat="1" applyFont="1" applyFill="1" applyBorder="1" applyAlignment="1">
      <alignment horizontal="center" vertical="center"/>
    </xf>
    <xf numFmtId="0" fontId="3" fillId="0" borderId="13" xfId="40" applyFont="1" applyBorder="1" applyAlignment="1">
      <alignment horizontal="center" vertical="center"/>
      <protection/>
    </xf>
    <xf numFmtId="0" fontId="4" fillId="0" borderId="14" xfId="40" applyFont="1" applyBorder="1" applyAlignment="1">
      <alignment horizontal="center" vertical="center" wrapText="1"/>
      <protection/>
    </xf>
    <xf numFmtId="0" fontId="4" fillId="0" borderId="14" xfId="40" applyFont="1" applyBorder="1" applyAlignment="1">
      <alignment horizontal="left" vertical="center"/>
      <protection/>
    </xf>
    <xf numFmtId="176" fontId="3" fillId="0" borderId="14" xfId="40" applyNumberFormat="1" applyFont="1" applyBorder="1" applyAlignment="1">
      <alignment horizontal="center" vertical="center"/>
      <protection/>
    </xf>
    <xf numFmtId="0" fontId="3" fillId="0" borderId="14" xfId="40" applyFont="1" applyBorder="1" applyAlignment="1">
      <alignment horizontal="center" vertical="center"/>
      <protection/>
    </xf>
    <xf numFmtId="177" fontId="4" fillId="0" borderId="14" xfId="51" applyNumberFormat="1" applyFont="1" applyFill="1" applyBorder="1" applyAlignment="1" applyProtection="1">
      <alignment horizontal="center" vertical="center"/>
      <protection locked="0"/>
    </xf>
    <xf numFmtId="177" fontId="4" fillId="0" borderId="15" xfId="51" applyNumberFormat="1" applyFont="1" applyFill="1" applyBorder="1" applyAlignment="1">
      <alignment horizontal="center" vertical="center"/>
    </xf>
    <xf numFmtId="0" fontId="5" fillId="0" borderId="13" xfId="40" applyFont="1" applyBorder="1" applyAlignment="1">
      <alignment horizontal="center" vertical="center"/>
      <protection/>
    </xf>
    <xf numFmtId="0" fontId="6" fillId="0" borderId="14" xfId="40" applyFont="1" applyBorder="1" applyAlignment="1">
      <alignment horizontal="center" vertical="center" wrapText="1"/>
      <protection/>
    </xf>
    <xf numFmtId="0" fontId="6" fillId="0" borderId="14" xfId="40" applyFont="1" applyBorder="1" applyAlignment="1">
      <alignment horizontal="left" vertical="center" wrapText="1"/>
      <protection/>
    </xf>
    <xf numFmtId="176" fontId="5" fillId="0" borderId="14" xfId="40" applyNumberFormat="1" applyFont="1" applyBorder="1" applyAlignment="1">
      <alignment horizontal="center" vertical="center"/>
      <protection/>
    </xf>
    <xf numFmtId="0" fontId="7" fillId="0" borderId="14" xfId="40" applyFont="1" applyBorder="1" applyAlignment="1">
      <alignment horizontal="center" vertical="center"/>
      <protection/>
    </xf>
    <xf numFmtId="177" fontId="6" fillId="0" borderId="15" xfId="51" applyNumberFormat="1" applyFont="1" applyFill="1" applyBorder="1" applyAlignment="1">
      <alignment horizontal="center" vertical="center"/>
    </xf>
    <xf numFmtId="0" fontId="6" fillId="0" borderId="14" xfId="40" applyFont="1" applyBorder="1" applyAlignment="1">
      <alignment horizontal="left" vertical="center"/>
      <protection/>
    </xf>
    <xf numFmtId="0" fontId="7" fillId="0" borderId="14" xfId="0" applyFont="1" applyBorder="1" applyAlignment="1">
      <alignment horizontal="left" vertical="center" wrapText="1"/>
    </xf>
    <xf numFmtId="0" fontId="7" fillId="0" borderId="14" xfId="0" applyFont="1" applyBorder="1" applyAlignment="1">
      <alignment horizontal="center" vertical="center" wrapText="1"/>
    </xf>
    <xf numFmtId="178" fontId="8" fillId="0" borderId="14" xfId="40" applyNumberFormat="1" applyFont="1" applyBorder="1" applyAlignment="1">
      <alignment horizontal="center" vertical="center" wrapText="1"/>
      <protection/>
    </xf>
    <xf numFmtId="0" fontId="6" fillId="0" borderId="13" xfId="40" applyFont="1" applyBorder="1" applyAlignment="1">
      <alignment horizontal="center" vertical="center" wrapText="1"/>
      <protection/>
    </xf>
    <xf numFmtId="177" fontId="10" fillId="0" borderId="16" xfId="51" applyNumberFormat="1" applyFont="1" applyFill="1" applyBorder="1" applyAlignment="1">
      <alignment horizontal="center" vertical="center"/>
    </xf>
    <xf numFmtId="0" fontId="0" fillId="0" borderId="0" xfId="0" applyAlignment="1">
      <alignment vertical="center" wrapText="1"/>
    </xf>
    <xf numFmtId="0" fontId="3" fillId="0" borderId="10" xfId="40" applyFont="1" applyBorder="1" applyAlignment="1">
      <alignment horizontal="center" vertical="center" wrapText="1"/>
      <protection/>
    </xf>
    <xf numFmtId="0" fontId="3" fillId="0" borderId="11" xfId="40" applyFont="1" applyBorder="1" applyAlignment="1">
      <alignment horizontal="center" vertical="center" wrapText="1"/>
      <protection/>
    </xf>
    <xf numFmtId="176" fontId="3" fillId="0" borderId="11" xfId="40" applyNumberFormat="1" applyFont="1" applyBorder="1" applyAlignment="1">
      <alignment horizontal="center" vertical="center" wrapText="1"/>
      <protection/>
    </xf>
    <xf numFmtId="177" fontId="4" fillId="0" borderId="11" xfId="51" applyNumberFormat="1" applyFont="1" applyBorder="1" applyAlignment="1">
      <alignment horizontal="center" vertical="center" wrapText="1"/>
    </xf>
    <xf numFmtId="177" fontId="4" fillId="0" borderId="12" xfId="51" applyNumberFormat="1" applyFont="1" applyBorder="1" applyAlignment="1">
      <alignment horizontal="center" vertical="center" wrapText="1"/>
    </xf>
    <xf numFmtId="0" fontId="9" fillId="0" borderId="13" xfId="40" applyFont="1" applyBorder="1" applyAlignment="1">
      <alignment horizontal="center" vertical="center"/>
      <protection/>
    </xf>
    <xf numFmtId="0" fontId="7" fillId="0" borderId="14" xfId="40" applyFont="1" applyBorder="1" applyAlignment="1">
      <alignment horizontal="left" vertical="center" wrapText="1"/>
      <protection/>
    </xf>
    <xf numFmtId="0" fontId="5" fillId="0" borderId="14" xfId="40" applyFont="1" applyBorder="1" applyAlignment="1">
      <alignment horizontal="center" vertical="center"/>
      <protection/>
    </xf>
    <xf numFmtId="43" fontId="8" fillId="0" borderId="14" xfId="51" applyNumberFormat="1" applyFont="1" applyBorder="1" applyAlignment="1" applyProtection="1">
      <alignment horizontal="center" vertical="center"/>
      <protection locked="0"/>
    </xf>
    <xf numFmtId="177" fontId="8" fillId="0" borderId="14" xfId="51" applyNumberFormat="1" applyFont="1" applyBorder="1" applyAlignment="1">
      <alignment horizontal="center" vertical="center"/>
    </xf>
    <xf numFmtId="0" fontId="6" fillId="0" borderId="15" xfId="33" applyNumberFormat="1" applyFont="1" applyBorder="1" applyAlignment="1">
      <alignment horizontal="center" vertical="center"/>
    </xf>
    <xf numFmtId="177" fontId="4" fillId="0" borderId="17" xfId="40" applyNumberFormat="1" applyFont="1" applyBorder="1" applyAlignment="1">
      <alignment horizontal="center" vertical="center"/>
      <protection/>
    </xf>
    <xf numFmtId="0" fontId="6" fillId="0" borderId="16" xfId="40" applyFont="1" applyBorder="1" applyAlignment="1">
      <alignment horizontal="center" vertical="center"/>
      <protection/>
    </xf>
    <xf numFmtId="0" fontId="2" fillId="0" borderId="0" xfId="0" applyFont="1" applyBorder="1" applyAlignment="1">
      <alignment vertical="center"/>
    </xf>
    <xf numFmtId="0" fontId="11" fillId="0" borderId="0" xfId="0" applyFont="1" applyBorder="1" applyAlignment="1">
      <alignment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 fillId="0" borderId="11" xfId="40" applyFont="1" applyFill="1" applyBorder="1" applyAlignment="1">
      <alignment horizontal="center" vertical="center" wrapText="1"/>
      <protection/>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179" fontId="12" fillId="0" borderId="0" xfId="51" applyNumberFormat="1" applyFont="1" applyAlignment="1">
      <alignment vertical="center"/>
    </xf>
    <xf numFmtId="0" fontId="3" fillId="0" borderId="13" xfId="40" applyFont="1" applyFill="1" applyBorder="1" applyAlignment="1">
      <alignment horizontal="center" vertical="center"/>
      <protection/>
    </xf>
    <xf numFmtId="0" fontId="10" fillId="0" borderId="14" xfId="40" applyFont="1" applyFill="1" applyBorder="1" applyAlignment="1">
      <alignment horizontal="center" vertical="center" wrapText="1"/>
      <protection/>
    </xf>
    <xf numFmtId="0" fontId="3" fillId="0" borderId="14" xfId="40" applyFont="1" applyFill="1" applyBorder="1" applyAlignment="1">
      <alignment horizontal="center" vertical="center" wrapText="1"/>
      <protection/>
    </xf>
    <xf numFmtId="0" fontId="3" fillId="0" borderId="14" xfId="40" applyFont="1" applyFill="1" applyBorder="1" applyAlignment="1">
      <alignment horizontal="center" vertical="center"/>
      <protection/>
    </xf>
    <xf numFmtId="177" fontId="10" fillId="0" borderId="14" xfId="51" applyNumberFormat="1" applyFont="1" applyFill="1" applyBorder="1" applyAlignment="1" applyProtection="1">
      <alignment horizontal="center" vertical="center"/>
      <protection locked="0"/>
    </xf>
    <xf numFmtId="177" fontId="3" fillId="0" borderId="15" xfId="40" applyNumberFormat="1" applyFont="1" applyFill="1" applyBorder="1" applyAlignment="1">
      <alignment horizontal="center" vertical="center"/>
      <protection/>
    </xf>
    <xf numFmtId="0" fontId="10" fillId="0" borderId="13" xfId="40" applyFont="1" applyFill="1" applyBorder="1" applyAlignment="1">
      <alignment horizontal="center" vertical="center"/>
      <protection/>
    </xf>
    <xf numFmtId="178" fontId="8" fillId="0" borderId="14" xfId="40" applyNumberFormat="1" applyFont="1" applyFill="1" applyBorder="1" applyAlignment="1">
      <alignment horizontal="center" vertical="center" wrapText="1"/>
      <protection/>
    </xf>
    <xf numFmtId="178" fontId="8" fillId="0" borderId="14" xfId="40" applyNumberFormat="1" applyFont="1" applyFill="1" applyBorder="1" applyAlignment="1">
      <alignment horizontal="left" vertical="center" wrapText="1"/>
      <protection/>
    </xf>
    <xf numFmtId="0" fontId="8" fillId="0" borderId="14" xfId="40" applyFont="1" applyFill="1" applyBorder="1" applyAlignment="1">
      <alignment horizontal="center" vertical="center"/>
      <protection/>
    </xf>
    <xf numFmtId="177" fontId="8" fillId="0" borderId="14" xfId="51" applyNumberFormat="1" applyFont="1" applyFill="1" applyBorder="1" applyAlignment="1" applyProtection="1">
      <alignment horizontal="center" vertical="center"/>
      <protection locked="0"/>
    </xf>
    <xf numFmtId="177" fontId="3" fillId="0" borderId="15" xfId="0" applyNumberFormat="1" applyFont="1" applyFill="1" applyBorder="1" applyAlignment="1">
      <alignment horizontal="center" vertical="center"/>
    </xf>
    <xf numFmtId="0" fontId="8" fillId="0" borderId="13" xfId="40" applyFont="1" applyFill="1" applyBorder="1" applyAlignment="1">
      <alignment horizontal="center" vertical="center"/>
      <protection/>
    </xf>
    <xf numFmtId="177" fontId="5" fillId="0" borderId="15" xfId="0" applyNumberFormat="1" applyFont="1" applyFill="1" applyBorder="1" applyAlignment="1">
      <alignment horizontal="center" vertical="center"/>
    </xf>
    <xf numFmtId="178" fontId="6" fillId="0" borderId="14" xfId="40" applyNumberFormat="1" applyFont="1" applyFill="1" applyBorder="1" applyAlignment="1">
      <alignment horizontal="left" vertical="center" wrapText="1"/>
      <protection/>
    </xf>
    <xf numFmtId="0" fontId="8" fillId="0" borderId="14" xfId="40" applyFont="1" applyFill="1" applyBorder="1" applyAlignment="1">
      <alignment horizontal="center" vertical="center" wrapText="1"/>
      <protection/>
    </xf>
    <xf numFmtId="0" fontId="5" fillId="0" borderId="14" xfId="40" applyFont="1" applyFill="1" applyBorder="1" applyAlignment="1">
      <alignment horizontal="left" vertical="center" wrapText="1"/>
      <protection/>
    </xf>
    <xf numFmtId="0" fontId="5" fillId="0" borderId="14" xfId="40" applyFont="1" applyFill="1" applyBorder="1" applyAlignment="1">
      <alignment horizontal="center" vertical="center"/>
      <protection/>
    </xf>
    <xf numFmtId="0" fontId="5" fillId="0" borderId="14" xfId="0" applyFont="1" applyFill="1" applyBorder="1" applyAlignment="1">
      <alignment horizontal="center" vertical="center"/>
    </xf>
    <xf numFmtId="0" fontId="5" fillId="0" borderId="13" xfId="40" applyFont="1" applyFill="1" applyBorder="1" applyAlignment="1">
      <alignment horizontal="center" vertical="center" wrapText="1"/>
      <protection/>
    </xf>
    <xf numFmtId="0" fontId="5" fillId="0" borderId="14" xfId="40" applyFont="1" applyFill="1" applyBorder="1" applyAlignment="1">
      <alignment horizontal="center" vertical="center" wrapText="1"/>
      <protection/>
    </xf>
    <xf numFmtId="0" fontId="7" fillId="0" borderId="14" xfId="40" applyFont="1" applyFill="1" applyBorder="1" applyAlignment="1">
      <alignment horizontal="left" vertical="center" wrapText="1"/>
      <protection/>
    </xf>
    <xf numFmtId="177" fontId="8" fillId="0" borderId="14" xfId="40" applyNumberFormat="1" applyFont="1" applyFill="1" applyBorder="1" applyAlignment="1" applyProtection="1">
      <alignment horizontal="center" vertical="center"/>
      <protection locked="0"/>
    </xf>
    <xf numFmtId="0" fontId="5" fillId="0" borderId="13" xfId="40" applyFont="1" applyFill="1" applyBorder="1" applyAlignment="1">
      <alignment horizontal="center" vertical="center"/>
      <protection/>
    </xf>
    <xf numFmtId="0" fontId="8" fillId="0" borderId="14" xfId="40" applyFont="1" applyFill="1" applyBorder="1" applyAlignment="1">
      <alignment horizontal="left" vertical="center" wrapText="1"/>
      <protection/>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center" vertical="center"/>
    </xf>
    <xf numFmtId="181" fontId="7" fillId="0" borderId="14" xfId="51" applyNumberFormat="1" applyFont="1" applyBorder="1" applyAlignment="1" applyProtection="1">
      <alignment horizontal="right" vertical="center" wrapText="1"/>
      <protection locked="0"/>
    </xf>
    <xf numFmtId="177" fontId="7" fillId="0" borderId="15" xfId="51" applyNumberFormat="1" applyFont="1" applyBorder="1" applyAlignment="1">
      <alignment horizontal="right" vertical="center" wrapText="1"/>
    </xf>
    <xf numFmtId="177" fontId="14" fillId="0" borderId="0" xfId="51" applyNumberFormat="1" applyFont="1" applyBorder="1" applyAlignment="1">
      <alignment horizontal="right" vertical="center" wrapText="1"/>
    </xf>
    <xf numFmtId="0" fontId="7" fillId="0" borderId="14" xfId="0" applyFont="1" applyBorder="1" applyAlignment="1">
      <alignment horizontal="justify" vertical="center" wrapText="1"/>
    </xf>
    <xf numFmtId="182" fontId="9" fillId="0" borderId="13" xfId="0" applyNumberFormat="1" applyFont="1" applyBorder="1" applyAlignment="1">
      <alignment horizontal="center" vertical="center" wrapText="1"/>
    </xf>
    <xf numFmtId="0" fontId="6" fillId="0" borderId="14" xfId="0" applyFont="1" applyBorder="1" applyAlignment="1">
      <alignment horizontal="left" vertical="center" wrapText="1"/>
    </xf>
    <xf numFmtId="177" fontId="9" fillId="0" borderId="16" xfId="0" applyNumberFormat="1"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0" borderId="13" xfId="0" applyFont="1" applyBorder="1" applyAlignment="1">
      <alignment horizontal="center" vertical="center" wrapText="1"/>
    </xf>
    <xf numFmtId="3" fontId="7" fillId="0" borderId="14" xfId="0" applyNumberFormat="1" applyFont="1" applyBorder="1" applyAlignment="1">
      <alignment horizontal="center" vertical="center" wrapText="1"/>
    </xf>
    <xf numFmtId="0" fontId="7" fillId="0" borderId="15" xfId="0" applyFont="1" applyBorder="1" applyAlignment="1">
      <alignment horizontal="center" vertical="center" wrapText="1"/>
    </xf>
    <xf numFmtId="3" fontId="9" fillId="33" borderId="17" xfId="0" applyNumberFormat="1" applyFont="1" applyFill="1" applyBorder="1" applyAlignment="1">
      <alignment horizontal="center" vertical="center" wrapText="1"/>
    </xf>
    <xf numFmtId="0" fontId="9" fillId="33" borderId="16" xfId="0" applyFont="1" applyFill="1" applyBorder="1" applyAlignment="1">
      <alignment horizontal="center" vertical="center" wrapText="1"/>
    </xf>
    <xf numFmtId="0" fontId="16" fillId="0" borderId="0" xfId="0" applyFont="1" applyAlignment="1">
      <alignment horizontal="justify" vertical="center"/>
    </xf>
    <xf numFmtId="0" fontId="15"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left" vertical="center" wrapText="1"/>
    </xf>
    <xf numFmtId="0" fontId="7" fillId="0" borderId="14" xfId="0" applyFont="1" applyBorder="1" applyAlignment="1">
      <alignment horizontal="center" vertical="center" wrapText="1"/>
    </xf>
    <xf numFmtId="0" fontId="7" fillId="33" borderId="18"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9" fillId="33" borderId="17"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44" fontId="3" fillId="0" borderId="22" xfId="44" applyFont="1" applyFill="1" applyBorder="1" applyAlignment="1">
      <alignment horizontal="center" vertical="center"/>
    </xf>
    <xf numFmtId="44" fontId="3" fillId="0" borderId="25" xfId="44" applyFont="1" applyFill="1" applyBorder="1" applyAlignment="1">
      <alignment horizontal="center" vertical="center"/>
    </xf>
    <xf numFmtId="44" fontId="3" fillId="0" borderId="24" xfId="44" applyFont="1" applyFill="1" applyBorder="1" applyAlignment="1">
      <alignment horizontal="center" vertical="center"/>
    </xf>
    <xf numFmtId="44" fontId="3" fillId="0" borderId="23" xfId="44" applyFont="1" applyFill="1" applyBorder="1" applyAlignment="1">
      <alignment horizontal="center" vertical="center"/>
    </xf>
    <xf numFmtId="0" fontId="4" fillId="0" borderId="22" xfId="40" applyFont="1" applyBorder="1" applyAlignment="1">
      <alignment horizontal="center" vertical="center"/>
      <protection/>
    </xf>
    <xf numFmtId="0" fontId="4" fillId="0" borderId="23" xfId="40" applyFont="1" applyBorder="1" applyAlignment="1">
      <alignment horizontal="center" vertical="center"/>
      <protection/>
    </xf>
    <xf numFmtId="0" fontId="4" fillId="0" borderId="24" xfId="40" applyFont="1" applyBorder="1" applyAlignment="1">
      <alignment horizontal="center" vertical="center"/>
      <protection/>
    </xf>
    <xf numFmtId="0" fontId="4" fillId="0" borderId="25" xfId="40" applyFont="1" applyBorder="1" applyAlignment="1">
      <alignment horizontal="center" vertical="center"/>
      <protection/>
    </xf>
    <xf numFmtId="0" fontId="9" fillId="0" borderId="22" xfId="40" applyFont="1" applyFill="1" applyBorder="1" applyAlignment="1">
      <alignment horizontal="center" vertical="center"/>
      <protection/>
    </xf>
    <xf numFmtId="0" fontId="9" fillId="0" borderId="25" xfId="40" applyFont="1" applyFill="1" applyBorder="1" applyAlignment="1">
      <alignment horizontal="center" vertical="center"/>
      <protection/>
    </xf>
    <xf numFmtId="0" fontId="9" fillId="0" borderId="24" xfId="40" applyFont="1" applyFill="1" applyBorder="1" applyAlignment="1">
      <alignment horizontal="center" vertical="center"/>
      <protection/>
    </xf>
    <xf numFmtId="0" fontId="9" fillId="0" borderId="23" xfId="40" applyFont="1" applyFill="1" applyBorder="1" applyAlignment="1">
      <alignment horizontal="center" vertical="center"/>
      <protection/>
    </xf>
    <xf numFmtId="0" fontId="7" fillId="0" borderId="14" xfId="0" applyFont="1" applyBorder="1" applyAlignment="1">
      <alignment horizontal="left" vertical="center" wrapText="1"/>
    </xf>
    <xf numFmtId="181" fontId="3" fillId="0" borderId="16" xfId="44" applyNumberFormat="1" applyFont="1" applyFill="1" applyBorder="1" applyAlignment="1">
      <alignment horizontal="center" vertical="center"/>
    </xf>
    <xf numFmtId="3" fontId="7" fillId="0" borderId="14" xfId="0" applyNumberFormat="1" applyFont="1" applyBorder="1" applyAlignment="1" applyProtection="1">
      <alignment horizontal="center" vertical="center" wrapText="1"/>
      <protection locked="0"/>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
  <sheetViews>
    <sheetView zoomScalePageLayoutView="0" workbookViewId="0" topLeftCell="A1">
      <selection activeCell="A2" sqref="A2"/>
    </sheetView>
  </sheetViews>
  <sheetFormatPr defaultColWidth="9.00390625" defaultRowHeight="14.25"/>
  <cols>
    <col min="1" max="1" width="73.375" style="0" customWidth="1"/>
    <col min="2" max="2" width="14.625" style="0" customWidth="1"/>
    <col min="3" max="3" width="17.625" style="0" customWidth="1"/>
    <col min="4" max="5" width="6.50390625" style="0" customWidth="1"/>
    <col min="6" max="6" width="8.875" style="0" customWidth="1"/>
    <col min="7" max="7" width="10.625" style="0" customWidth="1"/>
    <col min="8" max="8" width="26.75390625" style="0" customWidth="1"/>
  </cols>
  <sheetData>
    <row r="1" spans="1:8" ht="36" customHeight="1">
      <c r="A1" s="101" t="s">
        <v>0</v>
      </c>
      <c r="B1" s="90"/>
      <c r="C1" s="90"/>
      <c r="D1" s="90"/>
      <c r="E1" s="90"/>
      <c r="F1" s="90"/>
      <c r="G1" s="90"/>
      <c r="H1" s="90"/>
    </row>
    <row r="2" spans="1:8" ht="351.75" customHeight="1">
      <c r="A2" s="102" t="s">
        <v>1</v>
      </c>
      <c r="B2" s="99"/>
      <c r="C2" s="100"/>
      <c r="D2" s="100"/>
      <c r="E2" s="100"/>
      <c r="F2" s="100"/>
      <c r="G2" s="100"/>
      <c r="H2" s="100"/>
    </row>
  </sheetData>
  <sheetProtection password="C6D1" sheet="1" formatCells="0" formatColumns="0" formatRows="0"/>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3"/>
  <sheetViews>
    <sheetView showZeros="0" tabSelected="1" zoomScalePageLayoutView="0" workbookViewId="0" topLeftCell="A1">
      <selection activeCell="B11" sqref="B11:E11"/>
    </sheetView>
  </sheetViews>
  <sheetFormatPr defaultColWidth="9.00390625" defaultRowHeight="14.25"/>
  <cols>
    <col min="1" max="1" width="5.50390625" style="0" customWidth="1"/>
    <col min="2" max="2" width="17.625" style="0" customWidth="1"/>
    <col min="3" max="4" width="6.50390625" style="0" customWidth="1"/>
    <col min="5" max="5" width="10.75390625" style="0" customWidth="1"/>
    <col min="6" max="6" width="17.875" style="0" customWidth="1"/>
    <col min="7" max="7" width="20.75390625" style="0" customWidth="1"/>
  </cols>
  <sheetData>
    <row r="1" spans="1:7" ht="27.75" customHeight="1">
      <c r="A1" s="105" t="s">
        <v>2</v>
      </c>
      <c r="B1" s="106"/>
      <c r="C1" s="106"/>
      <c r="D1" s="106"/>
      <c r="E1" s="106"/>
      <c r="F1" s="106"/>
      <c r="G1" s="106"/>
    </row>
    <row r="2" spans="1:7" ht="27.75" customHeight="1">
      <c r="A2" s="107" t="s">
        <v>158</v>
      </c>
      <c r="B2" s="106"/>
      <c r="C2" s="106"/>
      <c r="D2" s="106"/>
      <c r="E2" s="106"/>
      <c r="F2" s="106"/>
      <c r="G2" s="106"/>
    </row>
    <row r="3" spans="1:7" ht="20.25" customHeight="1">
      <c r="A3" s="90"/>
      <c r="B3" s="90"/>
      <c r="C3" s="90"/>
      <c r="D3" s="90"/>
      <c r="E3" s="90"/>
      <c r="F3" s="90"/>
      <c r="G3" s="90"/>
    </row>
    <row r="4" spans="1:7" ht="31.5" customHeight="1">
      <c r="A4" s="91" t="s">
        <v>3</v>
      </c>
      <c r="B4" s="92" t="s">
        <v>4</v>
      </c>
      <c r="C4" s="92" t="s">
        <v>5</v>
      </c>
      <c r="D4" s="92" t="s">
        <v>6</v>
      </c>
      <c r="E4" s="92" t="s">
        <v>7</v>
      </c>
      <c r="F4" s="92" t="s">
        <v>8</v>
      </c>
      <c r="G4" s="93" t="s">
        <v>9</v>
      </c>
    </row>
    <row r="5" spans="1:7" ht="31.5" customHeight="1">
      <c r="A5" s="94">
        <v>1</v>
      </c>
      <c r="B5" s="24" t="s">
        <v>10</v>
      </c>
      <c r="C5" s="24">
        <v>1</v>
      </c>
      <c r="D5" s="24" t="s">
        <v>11</v>
      </c>
      <c r="E5" s="95">
        <f>'BIM主线建模'!G15</f>
        <v>0</v>
      </c>
      <c r="F5" s="95">
        <f>C5*E5</f>
        <v>0</v>
      </c>
      <c r="G5" s="96" t="s">
        <v>12</v>
      </c>
    </row>
    <row r="6" spans="1:7" ht="31.5" customHeight="1">
      <c r="A6" s="94">
        <v>2</v>
      </c>
      <c r="B6" s="24" t="s">
        <v>13</v>
      </c>
      <c r="C6" s="24">
        <v>1</v>
      </c>
      <c r="D6" s="24" t="s">
        <v>11</v>
      </c>
      <c r="E6" s="95">
        <f>'项目管理平台开发'!F40</f>
        <v>0</v>
      </c>
      <c r="F6" s="95">
        <f>C6*E6</f>
        <v>0</v>
      </c>
      <c r="G6" s="96" t="s">
        <v>14</v>
      </c>
    </row>
    <row r="7" spans="1:7" ht="31.5" customHeight="1">
      <c r="A7" s="94">
        <v>3</v>
      </c>
      <c r="B7" s="24" t="s">
        <v>15</v>
      </c>
      <c r="C7" s="24">
        <v>1</v>
      </c>
      <c r="D7" s="24" t="s">
        <v>11</v>
      </c>
      <c r="E7" s="95">
        <f>'动画展示'!G8</f>
        <v>0</v>
      </c>
      <c r="F7" s="95">
        <f>C7*E7</f>
        <v>0</v>
      </c>
      <c r="G7" s="96" t="s">
        <v>16</v>
      </c>
    </row>
    <row r="8" spans="1:7" ht="31.5" customHeight="1">
      <c r="A8" s="94">
        <v>4</v>
      </c>
      <c r="B8" s="103" t="s">
        <v>157</v>
      </c>
      <c r="C8" s="24">
        <v>1</v>
      </c>
      <c r="D8" s="24" t="s">
        <v>11</v>
      </c>
      <c r="E8" s="95">
        <f>'支撑平台及服务'!G21</f>
        <v>0</v>
      </c>
      <c r="F8" s="95">
        <f>C8*E8</f>
        <v>0</v>
      </c>
      <c r="G8" s="96" t="s">
        <v>17</v>
      </c>
    </row>
    <row r="9" spans="1:7" ht="31.5" customHeight="1">
      <c r="A9" s="94">
        <v>6</v>
      </c>
      <c r="B9" s="108" t="s">
        <v>159</v>
      </c>
      <c r="C9" s="109"/>
      <c r="D9" s="109"/>
      <c r="E9" s="110"/>
      <c r="F9" s="133"/>
      <c r="G9" s="96"/>
    </row>
    <row r="10" spans="1:7" ht="31.5" customHeight="1">
      <c r="A10" s="94">
        <v>7</v>
      </c>
      <c r="B10" s="108" t="s">
        <v>160</v>
      </c>
      <c r="C10" s="113"/>
      <c r="D10" s="113"/>
      <c r="E10" s="114"/>
      <c r="F10" s="133"/>
      <c r="G10" s="96"/>
    </row>
    <row r="11" spans="1:7" ht="31.5" customHeight="1">
      <c r="A11" s="94">
        <v>8</v>
      </c>
      <c r="B11" s="108" t="s">
        <v>161</v>
      </c>
      <c r="C11" s="109"/>
      <c r="D11" s="109"/>
      <c r="E11" s="110"/>
      <c r="F11" s="133"/>
      <c r="G11" s="96"/>
    </row>
    <row r="12" spans="1:7" ht="31.5" customHeight="1" thickBot="1">
      <c r="A12" s="104">
        <v>9</v>
      </c>
      <c r="B12" s="111" t="s">
        <v>162</v>
      </c>
      <c r="C12" s="112"/>
      <c r="D12" s="112"/>
      <c r="E12" s="112"/>
      <c r="F12" s="97">
        <f>F9+F10+F11</f>
        <v>0</v>
      </c>
      <c r="G12" s="98"/>
    </row>
    <row r="13" spans="1:7" ht="14.25">
      <c r="A13" s="99"/>
      <c r="B13" s="100"/>
      <c r="C13" s="100"/>
      <c r="D13" s="100"/>
      <c r="E13" s="100"/>
      <c r="F13" s="100"/>
      <c r="G13" s="100"/>
    </row>
  </sheetData>
  <sheetProtection password="C6D1" sheet="1" formatCells="0" formatColumns="0" formatRows="0"/>
  <mergeCells count="6">
    <mergeCell ref="A1:G1"/>
    <mergeCell ref="A2:G2"/>
    <mergeCell ref="B9:E9"/>
    <mergeCell ref="B11:E11"/>
    <mergeCell ref="B12:E12"/>
    <mergeCell ref="B10:E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5"/>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B5" sqref="B5"/>
    </sheetView>
  </sheetViews>
  <sheetFormatPr defaultColWidth="9.00390625" defaultRowHeight="14.25"/>
  <cols>
    <col min="1" max="1" width="7.125" style="0" customWidth="1"/>
    <col min="2" max="2" width="14.375" style="0" customWidth="1"/>
    <col min="3" max="3" width="4.75390625" style="0" customWidth="1"/>
    <col min="4" max="4" width="30.50390625" style="0" customWidth="1"/>
    <col min="5" max="5" width="7.25390625" style="0" customWidth="1"/>
    <col min="6" max="6" width="9.00390625" style="0" customWidth="1"/>
    <col min="7" max="7" width="12.125" style="0" customWidth="1"/>
    <col min="8" max="8" width="10.50390625" style="0" customWidth="1"/>
  </cols>
  <sheetData>
    <row r="1" spans="1:7" ht="27.75" customHeight="1">
      <c r="A1" s="105" t="s">
        <v>2</v>
      </c>
      <c r="B1" s="106"/>
      <c r="C1" s="106"/>
      <c r="D1" s="106"/>
      <c r="E1" s="106"/>
      <c r="F1" s="106"/>
      <c r="G1" s="106"/>
    </row>
    <row r="2" spans="1:7" ht="27.75" customHeight="1">
      <c r="A2" s="106" t="s">
        <v>19</v>
      </c>
      <c r="B2" s="106"/>
      <c r="C2" s="106"/>
      <c r="D2" s="106"/>
      <c r="E2" s="106"/>
      <c r="F2" s="106"/>
      <c r="G2" s="106"/>
    </row>
    <row r="3" ht="15" customHeight="1"/>
    <row r="4" spans="1:8" ht="30.75" customHeight="1">
      <c r="A4" s="75" t="s">
        <v>3</v>
      </c>
      <c r="B4" s="76" t="s">
        <v>20</v>
      </c>
      <c r="C4" s="76" t="s">
        <v>6</v>
      </c>
      <c r="D4" s="76" t="s">
        <v>21</v>
      </c>
      <c r="E4" s="77" t="s">
        <v>5</v>
      </c>
      <c r="F4" s="76" t="s">
        <v>7</v>
      </c>
      <c r="G4" s="78" t="s">
        <v>22</v>
      </c>
      <c r="H4" s="79"/>
    </row>
    <row r="5" spans="1:8" ht="35.25" customHeight="1">
      <c r="A5" s="80">
        <v>1.1</v>
      </c>
      <c r="B5" s="24" t="s">
        <v>23</v>
      </c>
      <c r="C5" s="24" t="s">
        <v>24</v>
      </c>
      <c r="D5" s="131" t="s">
        <v>163</v>
      </c>
      <c r="E5" s="81">
        <v>22.996</v>
      </c>
      <c r="F5" s="82"/>
      <c r="G5" s="83">
        <f aca="true" t="shared" si="0" ref="G5:G14">E5*F5</f>
        <v>0</v>
      </c>
      <c r="H5" s="84"/>
    </row>
    <row r="6" spans="1:8" ht="35.25" customHeight="1">
      <c r="A6" s="80">
        <v>1.2</v>
      </c>
      <c r="B6" s="24" t="s">
        <v>25</v>
      </c>
      <c r="C6" s="24" t="s">
        <v>24</v>
      </c>
      <c r="D6" s="23" t="s">
        <v>26</v>
      </c>
      <c r="E6" s="81">
        <v>22.996</v>
      </c>
      <c r="F6" s="82"/>
      <c r="G6" s="83">
        <f t="shared" si="0"/>
        <v>0</v>
      </c>
      <c r="H6" s="84"/>
    </row>
    <row r="7" spans="1:8" ht="35.25" customHeight="1">
      <c r="A7" s="80">
        <v>1.3</v>
      </c>
      <c r="B7" s="24" t="s">
        <v>27</v>
      </c>
      <c r="C7" s="24" t="s">
        <v>24</v>
      </c>
      <c r="D7" s="85" t="s">
        <v>28</v>
      </c>
      <c r="E7" s="81">
        <v>26.121</v>
      </c>
      <c r="F7" s="82"/>
      <c r="G7" s="83">
        <f t="shared" si="0"/>
        <v>0</v>
      </c>
      <c r="H7" s="84"/>
    </row>
    <row r="8" spans="1:8" ht="35.25" customHeight="1">
      <c r="A8" s="80">
        <v>1.4</v>
      </c>
      <c r="B8" s="24" t="s">
        <v>29</v>
      </c>
      <c r="C8" s="24" t="s">
        <v>24</v>
      </c>
      <c r="D8" s="85" t="s">
        <v>30</v>
      </c>
      <c r="E8" s="81">
        <v>26.121</v>
      </c>
      <c r="F8" s="82"/>
      <c r="G8" s="83">
        <f t="shared" si="0"/>
        <v>0</v>
      </c>
      <c r="H8" s="84"/>
    </row>
    <row r="9" spans="1:8" ht="35.25" customHeight="1">
      <c r="A9" s="80">
        <v>1.5</v>
      </c>
      <c r="B9" s="24" t="s">
        <v>31</v>
      </c>
      <c r="C9" s="24" t="s">
        <v>32</v>
      </c>
      <c r="D9" s="23" t="s">
        <v>33</v>
      </c>
      <c r="E9" s="81">
        <v>1</v>
      </c>
      <c r="F9" s="82"/>
      <c r="G9" s="83">
        <f t="shared" si="0"/>
        <v>0</v>
      </c>
      <c r="H9" s="84"/>
    </row>
    <row r="10" spans="1:8" ht="35.25" customHeight="1">
      <c r="A10" s="80">
        <v>1.6</v>
      </c>
      <c r="B10" s="24" t="s">
        <v>34</v>
      </c>
      <c r="C10" s="24" t="s">
        <v>35</v>
      </c>
      <c r="D10" s="23" t="s">
        <v>36</v>
      </c>
      <c r="E10" s="81">
        <v>4</v>
      </c>
      <c r="F10" s="82"/>
      <c r="G10" s="83">
        <f t="shared" si="0"/>
        <v>0</v>
      </c>
      <c r="H10" s="84"/>
    </row>
    <row r="11" spans="1:8" ht="193.5" customHeight="1">
      <c r="A11" s="80">
        <v>1.7</v>
      </c>
      <c r="B11" s="24" t="s">
        <v>37</v>
      </c>
      <c r="C11" s="24" t="s">
        <v>32</v>
      </c>
      <c r="D11" s="23" t="s">
        <v>38</v>
      </c>
      <c r="E11" s="81">
        <v>17</v>
      </c>
      <c r="F11" s="82"/>
      <c r="G11" s="83">
        <f t="shared" si="0"/>
        <v>0</v>
      </c>
      <c r="H11" s="84"/>
    </row>
    <row r="12" spans="1:8" ht="54.75" customHeight="1">
      <c r="A12" s="80">
        <v>1.8</v>
      </c>
      <c r="B12" s="24" t="s">
        <v>39</v>
      </c>
      <c r="C12" s="24" t="s">
        <v>24</v>
      </c>
      <c r="D12" s="23" t="s">
        <v>40</v>
      </c>
      <c r="E12" s="81">
        <v>2.884</v>
      </c>
      <c r="F12" s="82"/>
      <c r="G12" s="83">
        <f t="shared" si="0"/>
        <v>0</v>
      </c>
      <c r="H12" s="84"/>
    </row>
    <row r="13" spans="1:8" ht="36.75" customHeight="1">
      <c r="A13" s="80">
        <v>1.9</v>
      </c>
      <c r="B13" s="24" t="s">
        <v>41</v>
      </c>
      <c r="C13" s="24" t="s">
        <v>42</v>
      </c>
      <c r="D13" s="23" t="s">
        <v>43</v>
      </c>
      <c r="E13" s="81">
        <v>19</v>
      </c>
      <c r="F13" s="82"/>
      <c r="G13" s="83">
        <f t="shared" si="0"/>
        <v>0</v>
      </c>
      <c r="H13" s="84"/>
    </row>
    <row r="14" spans="1:8" ht="78.75" customHeight="1">
      <c r="A14" s="86">
        <v>1.1</v>
      </c>
      <c r="B14" s="24" t="s">
        <v>44</v>
      </c>
      <c r="C14" s="24" t="s">
        <v>35</v>
      </c>
      <c r="D14" s="87" t="s">
        <v>45</v>
      </c>
      <c r="E14" s="81">
        <v>1</v>
      </c>
      <c r="F14" s="82"/>
      <c r="G14" s="83">
        <f t="shared" si="0"/>
        <v>0</v>
      </c>
      <c r="H14" s="84"/>
    </row>
    <row r="15" spans="1:8" ht="30.75" customHeight="1">
      <c r="A15" s="115" t="s">
        <v>18</v>
      </c>
      <c r="B15" s="116"/>
      <c r="C15" s="117"/>
      <c r="D15" s="116"/>
      <c r="E15" s="116"/>
      <c r="F15" s="118"/>
      <c r="G15" s="88">
        <f>SUM(G5:G14)</f>
        <v>0</v>
      </c>
      <c r="H15" s="89"/>
    </row>
  </sheetData>
  <sheetProtection password="C6D1" sheet="1" formatCells="0" formatColumns="0" formatRows="0"/>
  <mergeCells count="4">
    <mergeCell ref="A1:G1"/>
    <mergeCell ref="A2:G2"/>
    <mergeCell ref="A15:B15"/>
    <mergeCell ref="C15:F1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40"/>
  <sheetViews>
    <sheetView showZeros="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B7" sqref="B7"/>
    </sheetView>
  </sheetViews>
  <sheetFormatPr defaultColWidth="9.00390625" defaultRowHeight="14.25"/>
  <cols>
    <col min="1" max="1" width="6.125" style="0" customWidth="1"/>
    <col min="2" max="2" width="16.125" style="28" customWidth="1"/>
    <col min="3" max="3" width="33.00390625" style="0" customWidth="1"/>
    <col min="4" max="4" width="6.375" style="0" customWidth="1"/>
    <col min="5" max="5" width="10.00390625" style="0" customWidth="1"/>
    <col min="6" max="6" width="12.50390625" style="0" customWidth="1"/>
  </cols>
  <sheetData>
    <row r="1" spans="1:7" ht="27.75" customHeight="1">
      <c r="A1" s="105" t="s">
        <v>2</v>
      </c>
      <c r="B1" s="105"/>
      <c r="C1" s="105"/>
      <c r="D1" s="105"/>
      <c r="E1" s="105"/>
      <c r="F1" s="105"/>
      <c r="G1" s="42"/>
    </row>
    <row r="2" spans="1:7" ht="27.75" customHeight="1">
      <c r="A2" s="106" t="s">
        <v>46</v>
      </c>
      <c r="B2" s="106"/>
      <c r="C2" s="106"/>
      <c r="D2" s="106"/>
      <c r="E2" s="106"/>
      <c r="F2" s="106"/>
      <c r="G2" s="43"/>
    </row>
    <row r="4" spans="1:7" ht="27.75" customHeight="1">
      <c r="A4" s="44" t="s">
        <v>3</v>
      </c>
      <c r="B4" s="45" t="s">
        <v>20</v>
      </c>
      <c r="C4" s="46" t="s">
        <v>47</v>
      </c>
      <c r="D4" s="47" t="s">
        <v>5</v>
      </c>
      <c r="E4" s="47" t="s">
        <v>7</v>
      </c>
      <c r="F4" s="48" t="s">
        <v>22</v>
      </c>
      <c r="G4" s="49"/>
    </row>
    <row r="5" spans="1:6" ht="27.75" customHeight="1">
      <c r="A5" s="50" t="s">
        <v>48</v>
      </c>
      <c r="B5" s="51" t="s">
        <v>49</v>
      </c>
      <c r="C5" s="52"/>
      <c r="D5" s="53"/>
      <c r="E5" s="54"/>
      <c r="F5" s="55">
        <f>SUM(F6,F7,F10,F11,F12,F13,F14,F15,F16,F17,F22,F23,F24,F25,F26,F27,F28,F29,F30,F36)</f>
        <v>0</v>
      </c>
    </row>
    <row r="6" spans="1:6" ht="31.5" customHeight="1">
      <c r="A6" s="56">
        <v>1</v>
      </c>
      <c r="B6" s="57" t="s">
        <v>50</v>
      </c>
      <c r="C6" s="58" t="s">
        <v>51</v>
      </c>
      <c r="D6" s="59">
        <v>1</v>
      </c>
      <c r="E6" s="60"/>
      <c r="F6" s="61">
        <f>D6*E6</f>
        <v>0</v>
      </c>
    </row>
    <row r="7" spans="1:6" ht="27.75" customHeight="1">
      <c r="A7" s="56">
        <v>2</v>
      </c>
      <c r="B7" s="57" t="s">
        <v>52</v>
      </c>
      <c r="C7" s="58"/>
      <c r="D7" s="59"/>
      <c r="E7" s="60"/>
      <c r="F7" s="61">
        <f>SUM(F8:F9)</f>
        <v>0</v>
      </c>
    </row>
    <row r="8" spans="1:6" ht="30.75" customHeight="1">
      <c r="A8" s="62">
        <v>2.1</v>
      </c>
      <c r="B8" s="57" t="s">
        <v>53</v>
      </c>
      <c r="C8" s="58" t="s">
        <v>54</v>
      </c>
      <c r="D8" s="59">
        <v>1</v>
      </c>
      <c r="E8" s="60"/>
      <c r="F8" s="63">
        <f aca="true" t="shared" si="0" ref="F8:F16">D8*E8</f>
        <v>0</v>
      </c>
    </row>
    <row r="9" spans="1:6" ht="30" customHeight="1">
      <c r="A9" s="62">
        <v>2.2</v>
      </c>
      <c r="B9" s="57" t="s">
        <v>55</v>
      </c>
      <c r="C9" s="64" t="s">
        <v>56</v>
      </c>
      <c r="D9" s="59">
        <v>1</v>
      </c>
      <c r="E9" s="60"/>
      <c r="F9" s="63">
        <f t="shared" si="0"/>
        <v>0</v>
      </c>
    </row>
    <row r="10" spans="1:6" ht="33" customHeight="1">
      <c r="A10" s="56">
        <v>3</v>
      </c>
      <c r="B10" s="57" t="s">
        <v>57</v>
      </c>
      <c r="C10" s="58" t="s">
        <v>58</v>
      </c>
      <c r="D10" s="59">
        <v>1</v>
      </c>
      <c r="E10" s="60"/>
      <c r="F10" s="61">
        <f t="shared" si="0"/>
        <v>0</v>
      </c>
    </row>
    <row r="11" spans="1:6" ht="33" customHeight="1">
      <c r="A11" s="50">
        <v>4</v>
      </c>
      <c r="B11" s="65" t="s">
        <v>59</v>
      </c>
      <c r="C11" s="66" t="s">
        <v>60</v>
      </c>
      <c r="D11" s="67">
        <v>1</v>
      </c>
      <c r="E11" s="60"/>
      <c r="F11" s="61">
        <f t="shared" si="0"/>
        <v>0</v>
      </c>
    </row>
    <row r="12" spans="1:6" ht="82.5" customHeight="1">
      <c r="A12" s="50">
        <v>5</v>
      </c>
      <c r="B12" s="65" t="s">
        <v>61</v>
      </c>
      <c r="C12" s="66" t="s">
        <v>62</v>
      </c>
      <c r="D12" s="67">
        <v>1</v>
      </c>
      <c r="E12" s="60"/>
      <c r="F12" s="61">
        <f t="shared" si="0"/>
        <v>0</v>
      </c>
    </row>
    <row r="13" spans="1:6" ht="33.75" customHeight="1">
      <c r="A13" s="50">
        <v>6</v>
      </c>
      <c r="B13" s="65" t="s">
        <v>63</v>
      </c>
      <c r="C13" s="66" t="s">
        <v>64</v>
      </c>
      <c r="D13" s="67">
        <v>1</v>
      </c>
      <c r="E13" s="60"/>
      <c r="F13" s="61">
        <f t="shared" si="0"/>
        <v>0</v>
      </c>
    </row>
    <row r="14" spans="1:6" ht="30.75" customHeight="1">
      <c r="A14" s="50">
        <v>7</v>
      </c>
      <c r="B14" s="65" t="s">
        <v>65</v>
      </c>
      <c r="C14" s="66" t="s">
        <v>66</v>
      </c>
      <c r="D14" s="67">
        <v>1</v>
      </c>
      <c r="E14" s="60"/>
      <c r="F14" s="61">
        <f t="shared" si="0"/>
        <v>0</v>
      </c>
    </row>
    <row r="15" spans="1:6" ht="32.25" customHeight="1">
      <c r="A15" s="50">
        <v>8</v>
      </c>
      <c r="B15" s="65" t="s">
        <v>67</v>
      </c>
      <c r="C15" s="66" t="s">
        <v>68</v>
      </c>
      <c r="D15" s="67">
        <v>1</v>
      </c>
      <c r="E15" s="60"/>
      <c r="F15" s="61">
        <f t="shared" si="0"/>
        <v>0</v>
      </c>
    </row>
    <row r="16" spans="1:6" ht="27.75" customHeight="1">
      <c r="A16" s="50">
        <v>9</v>
      </c>
      <c r="B16" s="65" t="s">
        <v>69</v>
      </c>
      <c r="C16" s="66" t="s">
        <v>70</v>
      </c>
      <c r="D16" s="67">
        <v>1</v>
      </c>
      <c r="E16" s="60"/>
      <c r="F16" s="61">
        <f t="shared" si="0"/>
        <v>0</v>
      </c>
    </row>
    <row r="17" spans="1:6" ht="27.75" customHeight="1">
      <c r="A17" s="50">
        <v>10</v>
      </c>
      <c r="B17" s="65" t="s">
        <v>71</v>
      </c>
      <c r="C17" s="66"/>
      <c r="D17" s="68"/>
      <c r="E17" s="60"/>
      <c r="F17" s="61">
        <f>SUM(F18:F21)</f>
        <v>0</v>
      </c>
    </row>
    <row r="18" spans="1:6" ht="46.5" customHeight="1">
      <c r="A18" s="69">
        <v>10.1</v>
      </c>
      <c r="B18" s="70" t="s">
        <v>72</v>
      </c>
      <c r="C18" s="71" t="s">
        <v>73</v>
      </c>
      <c r="D18" s="67">
        <v>1</v>
      </c>
      <c r="E18" s="72"/>
      <c r="F18" s="63">
        <f aca="true" t="shared" si="1" ref="F18:F29">D18*E18</f>
        <v>0</v>
      </c>
    </row>
    <row r="19" spans="1:6" ht="31.5" customHeight="1">
      <c r="A19" s="73">
        <v>10.2</v>
      </c>
      <c r="B19" s="65" t="s">
        <v>74</v>
      </c>
      <c r="C19" s="66" t="s">
        <v>75</v>
      </c>
      <c r="D19" s="67">
        <v>1</v>
      </c>
      <c r="E19" s="60"/>
      <c r="F19" s="63">
        <f t="shared" si="1"/>
        <v>0</v>
      </c>
    </row>
    <row r="20" spans="1:6" ht="48.75" customHeight="1">
      <c r="A20" s="73">
        <v>10.3</v>
      </c>
      <c r="B20" s="65" t="s">
        <v>76</v>
      </c>
      <c r="C20" s="66" t="s">
        <v>77</v>
      </c>
      <c r="D20" s="67">
        <v>1</v>
      </c>
      <c r="E20" s="60"/>
      <c r="F20" s="63">
        <f t="shared" si="1"/>
        <v>0</v>
      </c>
    </row>
    <row r="21" spans="1:6" ht="78" customHeight="1">
      <c r="A21" s="73">
        <v>10.4</v>
      </c>
      <c r="B21" s="65" t="s">
        <v>78</v>
      </c>
      <c r="C21" s="66" t="s">
        <v>79</v>
      </c>
      <c r="D21" s="67">
        <v>1</v>
      </c>
      <c r="E21" s="60"/>
      <c r="F21" s="63">
        <f t="shared" si="1"/>
        <v>0</v>
      </c>
    </row>
    <row r="22" spans="1:6" ht="31.5" customHeight="1">
      <c r="A22" s="50">
        <v>11</v>
      </c>
      <c r="B22" s="65" t="s">
        <v>80</v>
      </c>
      <c r="C22" s="74" t="s">
        <v>81</v>
      </c>
      <c r="D22" s="67">
        <v>1</v>
      </c>
      <c r="E22" s="72"/>
      <c r="F22" s="61">
        <f t="shared" si="1"/>
        <v>0</v>
      </c>
    </row>
    <row r="23" spans="1:6" ht="142.5" customHeight="1">
      <c r="A23" s="50">
        <v>12</v>
      </c>
      <c r="B23" s="65" t="s">
        <v>82</v>
      </c>
      <c r="C23" s="71" t="s">
        <v>83</v>
      </c>
      <c r="D23" s="67">
        <v>1</v>
      </c>
      <c r="E23" s="72"/>
      <c r="F23" s="61">
        <f t="shared" si="1"/>
        <v>0</v>
      </c>
    </row>
    <row r="24" spans="1:6" ht="112.5" customHeight="1">
      <c r="A24" s="50">
        <v>13</v>
      </c>
      <c r="B24" s="65" t="s">
        <v>84</v>
      </c>
      <c r="C24" s="71" t="s">
        <v>85</v>
      </c>
      <c r="D24" s="67">
        <v>1</v>
      </c>
      <c r="E24" s="72"/>
      <c r="F24" s="61">
        <f t="shared" si="1"/>
        <v>0</v>
      </c>
    </row>
    <row r="25" spans="1:6" ht="51" customHeight="1">
      <c r="A25" s="50">
        <v>14</v>
      </c>
      <c r="B25" s="65" t="s">
        <v>86</v>
      </c>
      <c r="C25" s="66" t="s">
        <v>87</v>
      </c>
      <c r="D25" s="67">
        <v>1</v>
      </c>
      <c r="E25" s="60"/>
      <c r="F25" s="61">
        <f t="shared" si="1"/>
        <v>0</v>
      </c>
    </row>
    <row r="26" spans="1:6" ht="27.75" customHeight="1">
      <c r="A26" s="50">
        <v>15</v>
      </c>
      <c r="B26" s="65" t="s">
        <v>88</v>
      </c>
      <c r="C26" s="66" t="s">
        <v>89</v>
      </c>
      <c r="D26" s="67">
        <v>1</v>
      </c>
      <c r="E26" s="60"/>
      <c r="F26" s="61">
        <f t="shared" si="1"/>
        <v>0</v>
      </c>
    </row>
    <row r="27" spans="1:6" ht="33.75" customHeight="1">
      <c r="A27" s="50">
        <v>16</v>
      </c>
      <c r="B27" s="65" t="s">
        <v>90</v>
      </c>
      <c r="C27" s="71" t="s">
        <v>91</v>
      </c>
      <c r="D27" s="67">
        <v>1</v>
      </c>
      <c r="E27" s="60"/>
      <c r="F27" s="61">
        <f t="shared" si="1"/>
        <v>0</v>
      </c>
    </row>
    <row r="28" spans="1:6" ht="33" customHeight="1">
      <c r="A28" s="50">
        <v>17</v>
      </c>
      <c r="B28" s="65" t="s">
        <v>92</v>
      </c>
      <c r="C28" s="71" t="s">
        <v>93</v>
      </c>
      <c r="D28" s="67">
        <v>1</v>
      </c>
      <c r="E28" s="60"/>
      <c r="F28" s="61">
        <f t="shared" si="1"/>
        <v>0</v>
      </c>
    </row>
    <row r="29" spans="1:6" ht="35.25" customHeight="1">
      <c r="A29" s="50">
        <v>18</v>
      </c>
      <c r="B29" s="65" t="s">
        <v>94</v>
      </c>
      <c r="C29" s="71" t="s">
        <v>95</v>
      </c>
      <c r="D29" s="68">
        <v>1</v>
      </c>
      <c r="E29" s="60"/>
      <c r="F29" s="61">
        <f t="shared" si="1"/>
        <v>0</v>
      </c>
    </row>
    <row r="30" spans="1:6" ht="49.5" customHeight="1">
      <c r="A30" s="50">
        <v>19</v>
      </c>
      <c r="B30" s="74" t="s">
        <v>96</v>
      </c>
      <c r="C30" s="66"/>
      <c r="D30" s="67"/>
      <c r="E30" s="60"/>
      <c r="F30" s="61">
        <f>SUM(F31:F35)</f>
        <v>0</v>
      </c>
    </row>
    <row r="31" spans="1:6" ht="46.5" customHeight="1">
      <c r="A31" s="73">
        <v>19.1</v>
      </c>
      <c r="B31" s="65" t="s">
        <v>97</v>
      </c>
      <c r="C31" s="71" t="s">
        <v>98</v>
      </c>
      <c r="D31" s="67">
        <v>1</v>
      </c>
      <c r="E31" s="60"/>
      <c r="F31" s="63">
        <f aca="true" t="shared" si="2" ref="F31:F36">D31*E31</f>
        <v>0</v>
      </c>
    </row>
    <row r="32" spans="1:6" ht="47.25" customHeight="1">
      <c r="A32" s="73">
        <v>19.2</v>
      </c>
      <c r="B32" s="65" t="s">
        <v>99</v>
      </c>
      <c r="C32" s="71" t="s">
        <v>100</v>
      </c>
      <c r="D32" s="67">
        <v>1</v>
      </c>
      <c r="E32" s="60"/>
      <c r="F32" s="63">
        <f t="shared" si="2"/>
        <v>0</v>
      </c>
    </row>
    <row r="33" spans="1:6" ht="54" customHeight="1">
      <c r="A33" s="73">
        <v>19.3</v>
      </c>
      <c r="B33" s="65" t="s">
        <v>101</v>
      </c>
      <c r="C33" s="71" t="s">
        <v>102</v>
      </c>
      <c r="D33" s="67">
        <v>1</v>
      </c>
      <c r="E33" s="60"/>
      <c r="F33" s="63">
        <f t="shared" si="2"/>
        <v>0</v>
      </c>
    </row>
    <row r="34" spans="1:6" ht="61.5" customHeight="1">
      <c r="A34" s="73">
        <v>19.4</v>
      </c>
      <c r="B34" s="65" t="s">
        <v>103</v>
      </c>
      <c r="C34" s="66" t="s">
        <v>104</v>
      </c>
      <c r="D34" s="67">
        <v>1</v>
      </c>
      <c r="E34" s="60"/>
      <c r="F34" s="63">
        <f t="shared" si="2"/>
        <v>0</v>
      </c>
    </row>
    <row r="35" spans="1:6" ht="50.25" customHeight="1">
      <c r="A35" s="73">
        <v>19.5</v>
      </c>
      <c r="B35" s="65" t="s">
        <v>105</v>
      </c>
      <c r="C35" s="66" t="s">
        <v>106</v>
      </c>
      <c r="D35" s="67">
        <v>1</v>
      </c>
      <c r="E35" s="60"/>
      <c r="F35" s="63">
        <f t="shared" si="2"/>
        <v>0</v>
      </c>
    </row>
    <row r="36" spans="1:6" ht="71.25" customHeight="1">
      <c r="A36" s="50">
        <v>20</v>
      </c>
      <c r="B36" s="65" t="s">
        <v>107</v>
      </c>
      <c r="C36" s="66" t="s">
        <v>108</v>
      </c>
      <c r="D36" s="68">
        <v>1</v>
      </c>
      <c r="E36" s="60"/>
      <c r="F36" s="61">
        <f t="shared" si="2"/>
        <v>0</v>
      </c>
    </row>
    <row r="37" spans="1:6" ht="27.75" customHeight="1">
      <c r="A37" s="73" t="s">
        <v>109</v>
      </c>
      <c r="B37" s="65" t="s">
        <v>110</v>
      </c>
      <c r="C37" s="66"/>
      <c r="D37" s="68"/>
      <c r="E37" s="60"/>
      <c r="F37" s="61">
        <f>SUM(F38:F39)</f>
        <v>0</v>
      </c>
    </row>
    <row r="38" spans="1:6" ht="27.75" customHeight="1">
      <c r="A38" s="73">
        <v>1</v>
      </c>
      <c r="B38" s="65" t="s">
        <v>111</v>
      </c>
      <c r="C38" s="66" t="s">
        <v>112</v>
      </c>
      <c r="D38" s="68">
        <v>1</v>
      </c>
      <c r="E38" s="60"/>
      <c r="F38" s="63">
        <f>D38*E38</f>
        <v>0</v>
      </c>
    </row>
    <row r="39" spans="1:6" ht="27.75" customHeight="1">
      <c r="A39" s="73">
        <v>2</v>
      </c>
      <c r="B39" s="65" t="s">
        <v>113</v>
      </c>
      <c r="C39" s="66" t="s">
        <v>114</v>
      </c>
      <c r="D39" s="68">
        <v>1</v>
      </c>
      <c r="E39" s="60"/>
      <c r="F39" s="63">
        <f>D39*E39</f>
        <v>0</v>
      </c>
    </row>
    <row r="40" spans="1:6" ht="27.75" customHeight="1">
      <c r="A40" s="119" t="s">
        <v>115</v>
      </c>
      <c r="B40" s="120"/>
      <c r="C40" s="121"/>
      <c r="D40" s="122"/>
      <c r="E40" s="120"/>
      <c r="F40" s="132">
        <f>SUM(F5,F37)</f>
        <v>0</v>
      </c>
    </row>
  </sheetData>
  <sheetProtection password="C6D1" sheet="1" formatCells="0" formatColumns="0" formatRows="0"/>
  <mergeCells count="4">
    <mergeCell ref="A1:F1"/>
    <mergeCell ref="A2:F2"/>
    <mergeCell ref="A40:B40"/>
    <mergeCell ref="C40:E4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8"/>
  <sheetViews>
    <sheetView zoomScalePageLayoutView="0" workbookViewId="0" topLeftCell="A1">
      <selection activeCell="B5" sqref="B5"/>
    </sheetView>
  </sheetViews>
  <sheetFormatPr defaultColWidth="9.00390625" defaultRowHeight="14.25"/>
  <cols>
    <col min="1" max="1" width="5.25390625" style="0" customWidth="1"/>
    <col min="2" max="2" width="12.375" style="0" customWidth="1"/>
    <col min="3" max="3" width="21.125" style="0" customWidth="1"/>
    <col min="4" max="4" width="6.375" style="0" customWidth="1"/>
    <col min="5" max="5" width="5.375" style="0" customWidth="1"/>
    <col min="6" max="6" width="12.875" style="0" customWidth="1"/>
    <col min="7" max="7" width="15.125" style="0" customWidth="1"/>
    <col min="8" max="8" width="6.125" style="0" customWidth="1"/>
  </cols>
  <sheetData>
    <row r="1" spans="1:8" ht="27.75" customHeight="1">
      <c r="A1" s="105" t="s">
        <v>2</v>
      </c>
      <c r="B1" s="105"/>
      <c r="C1" s="105"/>
      <c r="D1" s="105"/>
      <c r="E1" s="105"/>
      <c r="F1" s="105"/>
      <c r="G1" s="105"/>
      <c r="H1" s="105"/>
    </row>
    <row r="2" spans="1:8" ht="27.75" customHeight="1">
      <c r="A2" s="106" t="s">
        <v>116</v>
      </c>
      <c r="B2" s="106"/>
      <c r="C2" s="106"/>
      <c r="D2" s="106"/>
      <c r="E2" s="106"/>
      <c r="F2" s="106"/>
      <c r="G2" s="106"/>
      <c r="H2" s="106"/>
    </row>
    <row r="4" spans="1:8" ht="34.5" customHeight="1">
      <c r="A4" s="29" t="s">
        <v>117</v>
      </c>
      <c r="B4" s="3" t="s">
        <v>4</v>
      </c>
      <c r="C4" s="30" t="s">
        <v>47</v>
      </c>
      <c r="D4" s="31" t="s">
        <v>118</v>
      </c>
      <c r="E4" s="30" t="s">
        <v>119</v>
      </c>
      <c r="F4" s="32" t="s">
        <v>7</v>
      </c>
      <c r="G4" s="32" t="s">
        <v>120</v>
      </c>
      <c r="H4" s="33" t="s">
        <v>9</v>
      </c>
    </row>
    <row r="5" spans="1:8" s="28" customFormat="1" ht="34.5" customHeight="1">
      <c r="A5" s="34">
        <v>1</v>
      </c>
      <c r="B5" s="17" t="s">
        <v>121</v>
      </c>
      <c r="C5" s="35" t="s">
        <v>122</v>
      </c>
      <c r="D5" s="19">
        <v>26</v>
      </c>
      <c r="E5" s="36" t="s">
        <v>123</v>
      </c>
      <c r="F5" s="37"/>
      <c r="G5" s="38">
        <f>D5*F5</f>
        <v>0</v>
      </c>
      <c r="H5" s="39" t="s">
        <v>124</v>
      </c>
    </row>
    <row r="6" spans="1:8" ht="34.5" customHeight="1">
      <c r="A6" s="34">
        <v>2</v>
      </c>
      <c r="B6" s="17" t="s">
        <v>125</v>
      </c>
      <c r="C6" s="35" t="s">
        <v>126</v>
      </c>
      <c r="D6" s="19">
        <v>240</v>
      </c>
      <c r="E6" s="20" t="s">
        <v>127</v>
      </c>
      <c r="F6" s="37"/>
      <c r="G6" s="38">
        <f>D6*F6</f>
        <v>0</v>
      </c>
      <c r="H6" s="39" t="s">
        <v>124</v>
      </c>
    </row>
    <row r="7" spans="1:8" ht="34.5" customHeight="1">
      <c r="A7" s="34">
        <v>3</v>
      </c>
      <c r="B7" s="17" t="s">
        <v>128</v>
      </c>
      <c r="C7" s="17" t="s">
        <v>129</v>
      </c>
      <c r="D7" s="19">
        <v>240</v>
      </c>
      <c r="E7" s="20" t="s">
        <v>127</v>
      </c>
      <c r="F7" s="37"/>
      <c r="G7" s="38">
        <f>D7*F7</f>
        <v>0</v>
      </c>
      <c r="H7" s="39" t="s">
        <v>124</v>
      </c>
    </row>
    <row r="8" spans="1:8" ht="34.5" customHeight="1">
      <c r="A8" s="123" t="s">
        <v>18</v>
      </c>
      <c r="B8" s="124"/>
      <c r="C8" s="125"/>
      <c r="D8" s="124"/>
      <c r="E8" s="124"/>
      <c r="F8" s="126"/>
      <c r="G8" s="40">
        <f>SUM(G5:G7)</f>
        <v>0</v>
      </c>
      <c r="H8" s="41"/>
    </row>
  </sheetData>
  <sheetProtection password="C6D1" sheet="1" formatCells="0" formatColumns="0" formatRows="0"/>
  <mergeCells count="4">
    <mergeCell ref="A1:H1"/>
    <mergeCell ref="A2:H2"/>
    <mergeCell ref="A8:B8"/>
    <mergeCell ref="C8:F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1"/>
  <sheetViews>
    <sheetView zoomScalePageLayoutView="0" workbookViewId="0" topLeftCell="A1">
      <selection activeCell="B6" sqref="B6"/>
    </sheetView>
  </sheetViews>
  <sheetFormatPr defaultColWidth="9.00390625" defaultRowHeight="14.25"/>
  <cols>
    <col min="1" max="1" width="7.00390625" style="0" customWidth="1"/>
    <col min="2" max="2" width="17.25390625" style="0" customWidth="1"/>
    <col min="3" max="3" width="16.50390625" style="0" customWidth="1"/>
    <col min="4" max="5" width="6.00390625" style="0" customWidth="1"/>
    <col min="6" max="6" width="13.125" style="0" customWidth="1"/>
    <col min="7" max="7" width="14.25390625" style="0" customWidth="1"/>
  </cols>
  <sheetData>
    <row r="1" spans="1:8" ht="27.75" customHeight="1">
      <c r="A1" s="105" t="s">
        <v>2</v>
      </c>
      <c r="B1" s="105"/>
      <c r="C1" s="105"/>
      <c r="D1" s="105"/>
      <c r="E1" s="105"/>
      <c r="F1" s="105"/>
      <c r="G1" s="105"/>
      <c r="H1" s="1"/>
    </row>
    <row r="2" spans="1:7" ht="27.75" customHeight="1">
      <c r="A2" s="106" t="s">
        <v>130</v>
      </c>
      <c r="B2" s="106"/>
      <c r="C2" s="106"/>
      <c r="D2" s="106"/>
      <c r="E2" s="106"/>
      <c r="F2" s="106"/>
      <c r="G2" s="106"/>
    </row>
    <row r="4" spans="1:7" ht="27" customHeight="1">
      <c r="A4" s="2" t="s">
        <v>117</v>
      </c>
      <c r="B4" s="3" t="s">
        <v>4</v>
      </c>
      <c r="C4" s="4" t="s">
        <v>131</v>
      </c>
      <c r="D4" s="5" t="s">
        <v>118</v>
      </c>
      <c r="E4" s="6" t="s">
        <v>119</v>
      </c>
      <c r="F4" s="7" t="s">
        <v>7</v>
      </c>
      <c r="G4" s="8" t="s">
        <v>120</v>
      </c>
    </row>
    <row r="5" spans="1:7" ht="27" customHeight="1">
      <c r="A5" s="9">
        <v>1</v>
      </c>
      <c r="B5" s="10" t="s">
        <v>140</v>
      </c>
      <c r="C5" s="11"/>
      <c r="D5" s="12"/>
      <c r="E5" s="13"/>
      <c r="F5" s="14"/>
      <c r="G5" s="15">
        <f>SUM(G6:G9)</f>
        <v>0</v>
      </c>
    </row>
    <row r="6" spans="1:7" ht="35.25" customHeight="1">
      <c r="A6" s="16">
        <v>1.1</v>
      </c>
      <c r="B6" s="17" t="s">
        <v>141</v>
      </c>
      <c r="C6" s="18" t="s">
        <v>142</v>
      </c>
      <c r="D6" s="19">
        <v>1</v>
      </c>
      <c r="E6" s="20" t="s">
        <v>134</v>
      </c>
      <c r="F6" s="14"/>
      <c r="G6" s="21">
        <f>D6*F6</f>
        <v>0</v>
      </c>
    </row>
    <row r="7" spans="1:7" ht="38.25" customHeight="1">
      <c r="A7" s="16">
        <v>1.2</v>
      </c>
      <c r="B7" s="17" t="s">
        <v>143</v>
      </c>
      <c r="C7" s="18" t="s">
        <v>142</v>
      </c>
      <c r="D7" s="19">
        <v>1</v>
      </c>
      <c r="E7" s="20" t="s">
        <v>134</v>
      </c>
      <c r="F7" s="14"/>
      <c r="G7" s="21">
        <f aca="true" t="shared" si="0" ref="G7:G20">D7*F7</f>
        <v>0</v>
      </c>
    </row>
    <row r="8" spans="1:7" ht="38.25" customHeight="1">
      <c r="A8" s="16">
        <v>1.3</v>
      </c>
      <c r="B8" s="17" t="s">
        <v>144</v>
      </c>
      <c r="C8" s="18" t="s">
        <v>142</v>
      </c>
      <c r="D8" s="19">
        <v>1</v>
      </c>
      <c r="E8" s="20" t="s">
        <v>134</v>
      </c>
      <c r="F8" s="14"/>
      <c r="G8" s="21">
        <f t="shared" si="0"/>
        <v>0</v>
      </c>
    </row>
    <row r="9" spans="1:7" ht="36.75" customHeight="1">
      <c r="A9" s="16">
        <v>1.4</v>
      </c>
      <c r="B9" s="17" t="s">
        <v>145</v>
      </c>
      <c r="C9" s="18" t="s">
        <v>142</v>
      </c>
      <c r="D9" s="19">
        <v>1</v>
      </c>
      <c r="E9" s="20" t="s">
        <v>134</v>
      </c>
      <c r="F9" s="14"/>
      <c r="G9" s="21">
        <f t="shared" si="0"/>
        <v>0</v>
      </c>
    </row>
    <row r="10" spans="1:7" ht="27" customHeight="1">
      <c r="A10" s="9">
        <v>2</v>
      </c>
      <c r="B10" s="10" t="s">
        <v>146</v>
      </c>
      <c r="C10" s="22"/>
      <c r="D10" s="12"/>
      <c r="E10" s="13"/>
      <c r="F10" s="14"/>
      <c r="G10" s="15">
        <f>SUM(G11)</f>
        <v>0</v>
      </c>
    </row>
    <row r="11" spans="1:7" ht="36" customHeight="1">
      <c r="A11" s="16">
        <v>2.1</v>
      </c>
      <c r="B11" s="17" t="s">
        <v>147</v>
      </c>
      <c r="C11" s="22" t="s">
        <v>148</v>
      </c>
      <c r="D11" s="19">
        <v>2</v>
      </c>
      <c r="E11" s="20" t="s">
        <v>134</v>
      </c>
      <c r="F11" s="14"/>
      <c r="G11" s="21">
        <f t="shared" si="0"/>
        <v>0</v>
      </c>
    </row>
    <row r="12" spans="1:7" ht="27" customHeight="1">
      <c r="A12" s="9">
        <v>3</v>
      </c>
      <c r="B12" s="10" t="s">
        <v>132</v>
      </c>
      <c r="C12" s="22"/>
      <c r="D12" s="12"/>
      <c r="E12" s="13"/>
      <c r="F12" s="14"/>
      <c r="G12" s="15">
        <f>SUM(G13:G14)</f>
        <v>0</v>
      </c>
    </row>
    <row r="13" spans="1:7" ht="27" customHeight="1">
      <c r="A13" s="16">
        <v>3.1</v>
      </c>
      <c r="B13" s="22" t="s">
        <v>133</v>
      </c>
      <c r="C13" s="22" t="s">
        <v>133</v>
      </c>
      <c r="D13" s="17">
        <v>1</v>
      </c>
      <c r="E13" s="17" t="s">
        <v>134</v>
      </c>
      <c r="F13" s="14"/>
      <c r="G13" s="21">
        <f t="shared" si="0"/>
        <v>0</v>
      </c>
    </row>
    <row r="14" spans="1:7" ht="30" customHeight="1">
      <c r="A14" s="16">
        <v>3.2</v>
      </c>
      <c r="B14" s="22" t="s">
        <v>135</v>
      </c>
      <c r="C14" s="18" t="s">
        <v>136</v>
      </c>
      <c r="D14" s="17">
        <v>1</v>
      </c>
      <c r="E14" s="17" t="s">
        <v>134</v>
      </c>
      <c r="F14" s="14"/>
      <c r="G14" s="21">
        <f t="shared" si="0"/>
        <v>0</v>
      </c>
    </row>
    <row r="15" spans="1:7" ht="27" customHeight="1">
      <c r="A15" s="9">
        <v>4</v>
      </c>
      <c r="B15" s="10" t="s">
        <v>137</v>
      </c>
      <c r="C15" s="23"/>
      <c r="D15" s="24"/>
      <c r="E15" s="25"/>
      <c r="F15" s="14"/>
      <c r="G15" s="15">
        <f>SUM(G16:G17)</f>
        <v>0</v>
      </c>
    </row>
    <row r="16" spans="1:7" ht="57" customHeight="1">
      <c r="A16" s="26">
        <v>4.1</v>
      </c>
      <c r="B16" s="17" t="s">
        <v>138</v>
      </c>
      <c r="C16" s="18" t="s">
        <v>139</v>
      </c>
      <c r="D16" s="17">
        <v>1</v>
      </c>
      <c r="E16" s="17" t="s">
        <v>11</v>
      </c>
      <c r="F16" s="14"/>
      <c r="G16" s="21">
        <f t="shared" si="0"/>
        <v>0</v>
      </c>
    </row>
    <row r="17" spans="1:7" ht="27" customHeight="1">
      <c r="A17" s="26">
        <v>4.2</v>
      </c>
      <c r="B17" s="17" t="s">
        <v>149</v>
      </c>
      <c r="C17" s="18" t="s">
        <v>150</v>
      </c>
      <c r="D17" s="17">
        <v>3</v>
      </c>
      <c r="E17" s="17" t="s">
        <v>151</v>
      </c>
      <c r="F17" s="14"/>
      <c r="G17" s="21">
        <f t="shared" si="0"/>
        <v>0</v>
      </c>
    </row>
    <row r="18" spans="1:7" ht="27" customHeight="1">
      <c r="A18" s="9">
        <v>5</v>
      </c>
      <c r="B18" s="10" t="s">
        <v>152</v>
      </c>
      <c r="C18" s="23"/>
      <c r="D18" s="24"/>
      <c r="E18" s="25"/>
      <c r="F18" s="14"/>
      <c r="G18" s="15">
        <f>SUM(G19:G20)</f>
        <v>0</v>
      </c>
    </row>
    <row r="19" spans="1:7" ht="99.75" customHeight="1">
      <c r="A19" s="26">
        <v>5.1</v>
      </c>
      <c r="B19" s="17" t="s">
        <v>153</v>
      </c>
      <c r="C19" s="18" t="s">
        <v>154</v>
      </c>
      <c r="D19" s="17">
        <v>10</v>
      </c>
      <c r="E19" s="17" t="s">
        <v>155</v>
      </c>
      <c r="F19" s="14"/>
      <c r="G19" s="21">
        <f t="shared" si="0"/>
        <v>0</v>
      </c>
    </row>
    <row r="20" spans="1:7" ht="84.75" customHeight="1">
      <c r="A20" s="26">
        <v>5.2</v>
      </c>
      <c r="B20" s="17" t="s">
        <v>156</v>
      </c>
      <c r="C20" s="18" t="s">
        <v>154</v>
      </c>
      <c r="D20" s="17">
        <v>1</v>
      </c>
      <c r="E20" s="17" t="s">
        <v>155</v>
      </c>
      <c r="F20" s="14"/>
      <c r="G20" s="21">
        <f t="shared" si="0"/>
        <v>0</v>
      </c>
    </row>
    <row r="21" spans="1:7" ht="27" customHeight="1" thickBot="1">
      <c r="A21" s="127" t="s">
        <v>18</v>
      </c>
      <c r="B21" s="128"/>
      <c r="C21" s="129"/>
      <c r="D21" s="130"/>
      <c r="E21" s="130"/>
      <c r="F21" s="128"/>
      <c r="G21" s="27">
        <f>SUM(G5,G10,G12,G15,G18)</f>
        <v>0</v>
      </c>
    </row>
  </sheetData>
  <sheetProtection password="C6D1" sheet="1" formatCells="0" formatColumns="0" formatRows="0"/>
  <mergeCells count="4">
    <mergeCell ref="A1:G1"/>
    <mergeCell ref="A2:G2"/>
    <mergeCell ref="A21:B21"/>
    <mergeCell ref="C21:F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徐军</dc:creator>
  <cp:keywords/>
  <dc:description/>
  <cp:lastModifiedBy>Sky123.Org</cp:lastModifiedBy>
  <cp:lastPrinted>2020-12-10T09:04:17Z</cp:lastPrinted>
  <dcterms:created xsi:type="dcterms:W3CDTF">2019-11-15T11:53:01Z</dcterms:created>
  <dcterms:modified xsi:type="dcterms:W3CDTF">2020-12-10T09:06:53Z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