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firstSheet="1" activeTab="3"/>
  </bookViews>
  <sheets>
    <sheet name="CDKOHSL" sheetId="1" state="hidden" r:id="rId1"/>
    <sheet name="说明" sheetId="2" r:id="rId2"/>
    <sheet name="100章" sheetId="3" r:id="rId3"/>
    <sheet name="600章" sheetId="4" r:id="rId4"/>
    <sheet name="汇总表" sheetId="5" r:id="rId5"/>
  </sheets>
  <definedNames>
    <definedName name="_xlnm.Print_Area" localSheetId="2">'100章'!$A$1:$F$22</definedName>
    <definedName name="_xlnm.Print_Area" localSheetId="1">'说明'!$A$1:$A$23</definedName>
    <definedName name="_xlnm.Print_Titles" localSheetId="2">'100章'!$2:$5</definedName>
    <definedName name="_xlnm.Print_Titles" localSheetId="3">'600章'!$1:$4</definedName>
  </definedNames>
  <calcPr fullCalcOnLoad="1" fullPrecision="0"/>
</workbook>
</file>

<file path=xl/sharedStrings.xml><?xml version="1.0" encoding="utf-8"?>
<sst xmlns="http://schemas.openxmlformats.org/spreadsheetml/2006/main" count="158" uniqueCount="142">
  <si>
    <t>总额</t>
  </si>
  <si>
    <t>102-2</t>
  </si>
  <si>
    <t>103-4</t>
  </si>
  <si>
    <t>103-5</t>
  </si>
  <si>
    <t>103-1</t>
  </si>
  <si>
    <t>103-2</t>
  </si>
  <si>
    <t>103-3</t>
  </si>
  <si>
    <t>104-1</t>
  </si>
  <si>
    <t>101-1</t>
  </si>
  <si>
    <t>102-1</t>
  </si>
  <si>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</si>
  <si>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</si>
  <si>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</si>
  <si>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</si>
  <si>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1.4  </t>
    </r>
    <r>
      <rPr>
        <sz val="12"/>
        <rFont val="宋体"/>
        <family val="0"/>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</si>
  <si>
    <r>
      <t xml:space="preserve">        1.5  </t>
    </r>
    <r>
      <rPr>
        <sz val="12"/>
        <rFont val="宋体"/>
        <family val="0"/>
      </rPr>
      <t xml:space="preserve">对作业和材料的一般说明或规定，未重复写入工程量清单内，在给工程量清单各子目标价前，应参阅第七章“技术规范”的有关内容。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</si>
  <si>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</si>
  <si>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</si>
  <si>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2. </t>
    </r>
    <r>
      <rPr>
        <b/>
        <sz val="12"/>
        <rFont val="宋体"/>
        <family val="0"/>
      </rPr>
      <t>投标报价的说明</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</si>
  <si>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</si>
  <si>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</si>
  <si>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</si>
  <si>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</si>
  <si>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</si>
  <si>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3. </t>
    </r>
    <r>
      <rPr>
        <b/>
        <sz val="12"/>
        <rFont val="宋体"/>
        <family val="0"/>
      </rPr>
      <t>计日工说明</t>
    </r>
  </si>
  <si>
    <r>
      <t xml:space="preserve">4. </t>
    </r>
    <r>
      <rPr>
        <b/>
        <sz val="12"/>
        <rFont val="宋体"/>
        <family val="0"/>
      </rPr>
      <t>其它说明</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</si>
  <si>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</si>
  <si>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t xml:space="preserve"> -a</t>
  </si>
  <si>
    <t xml:space="preserve"> -b</t>
  </si>
  <si>
    <t>102-3</t>
  </si>
  <si>
    <t>承包人驻地建设</t>
  </si>
  <si>
    <r>
      <t xml:space="preserve">5.1 </t>
    </r>
    <r>
      <rPr>
        <b/>
        <sz val="16"/>
        <rFont val="黑体"/>
        <family val="3"/>
      </rPr>
      <t>工程量清单表</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</si>
  <si>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</si>
  <si>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</si>
  <si>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</si>
  <si>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</si>
  <si>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</si>
  <si>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</si>
  <si>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</si>
  <si>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</si>
  <si>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</si>
  <si>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</si>
  <si>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r>
      <rPr>
        <sz val="10"/>
        <rFont val="宋体"/>
        <family val="0"/>
      </rPr>
      <t>保险费</t>
    </r>
  </si>
  <si>
    <r>
      <rPr>
        <sz val="10"/>
        <rFont val="宋体"/>
        <family val="0"/>
      </rPr>
      <t>按合同条款规定，提供建筑工程一切险</t>
    </r>
  </si>
  <si>
    <r>
      <rPr>
        <sz val="10"/>
        <rFont val="宋体"/>
        <family val="0"/>
      </rPr>
      <t>总额</t>
    </r>
  </si>
  <si>
    <r>
      <rPr>
        <sz val="10"/>
        <rFont val="宋体"/>
        <family val="0"/>
      </rPr>
      <t>按合同条款规定，提供第三方责任险</t>
    </r>
  </si>
  <si>
    <r>
      <rPr>
        <sz val="10"/>
        <rFont val="宋体"/>
        <family val="0"/>
      </rPr>
      <t>工程管理</t>
    </r>
  </si>
  <si>
    <t>竣工文件</t>
  </si>
  <si>
    <t>施工环保费</t>
  </si>
  <si>
    <t>安全生产费(按最高投标限价的1.5%计列)</t>
  </si>
  <si>
    <r>
      <rPr>
        <sz val="10"/>
        <rFont val="宋体"/>
        <family val="0"/>
      </rPr>
      <t>安全生产费用需填入报价，方可显示本章节总价。</t>
    </r>
  </si>
  <si>
    <t>临时工程与设施</t>
  </si>
  <si>
    <t>临时道路修建、养护与拆除(包括原道路的养护)</t>
  </si>
  <si>
    <r>
      <rPr>
        <sz val="10"/>
        <rFont val="宋体"/>
        <family val="0"/>
      </rPr>
      <t>临时占地</t>
    </r>
  </si>
  <si>
    <r>
      <rPr>
        <sz val="10"/>
        <rFont val="宋体"/>
        <family val="0"/>
      </rPr>
      <t>临时供电设施架设、维护与拆除</t>
    </r>
  </si>
  <si>
    <r>
      <rPr>
        <sz val="10"/>
        <rFont val="宋体"/>
        <family val="0"/>
      </rPr>
      <t>电信设施的提供、维修与拆除</t>
    </r>
  </si>
  <si>
    <r>
      <rPr>
        <sz val="10"/>
        <rFont val="宋体"/>
        <family val="0"/>
      </rPr>
      <t>临时供水与排污设施</t>
    </r>
  </si>
  <si>
    <r>
      <rPr>
        <sz val="10"/>
        <rFont val="宋体"/>
        <family val="0"/>
      </rPr>
      <t>承包人驻地建设</t>
    </r>
  </si>
  <si>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</si>
  <si>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rPr>
        <b/>
        <sz val="16"/>
        <rFont val="黑体"/>
        <family val="3"/>
      </rPr>
      <t>工程量清单</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</si>
  <si>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</si>
  <si>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</si>
  <si>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</si>
  <si>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</si>
  <si>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</si>
  <si>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</si>
  <si>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</si>
  <si>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b/>
        <sz val="13"/>
        <rFont val="黑体"/>
        <family val="3"/>
      </rP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安全设施及预埋管线</t>
    </r>
  </si>
  <si>
    <r>
      <rPr>
        <b/>
        <sz val="10"/>
        <rFont val="黑体"/>
        <family val="3"/>
      </rP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</si>
  <si>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5.4 </t>
    </r>
    <r>
      <rPr>
        <b/>
        <sz val="16"/>
        <rFont val="黑体"/>
        <family val="3"/>
      </rPr>
      <t>投标报价汇总表</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</si>
  <si>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</si>
  <si>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</si>
  <si>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</si>
  <si>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sz val="11"/>
        <rFont val="宋体"/>
        <family val="0"/>
      </rPr>
      <t>清单合计减去材料、工程设备、专业工程暂估价
合计（即</t>
    </r>
    <r>
      <rPr>
        <sz val="11"/>
        <rFont val="Arial"/>
        <family val="2"/>
      </rPr>
      <t>8-9=10</t>
    </r>
    <r>
      <rPr>
        <sz val="11"/>
        <rFont val="宋体"/>
        <family val="0"/>
      </rPr>
      <t>）</t>
    </r>
  </si>
  <si>
    <r>
      <rPr>
        <sz val="11"/>
        <rFont val="宋体"/>
        <family val="0"/>
      </rPr>
      <t>投标报价（即</t>
    </r>
    <r>
      <rPr>
        <sz val="11"/>
        <rFont val="Arial"/>
        <family val="2"/>
      </rPr>
      <t>8+11+12=13</t>
    </r>
    <r>
      <rPr>
        <sz val="11"/>
        <rFont val="宋体"/>
        <family val="0"/>
      </rPr>
      <t>）</t>
    </r>
  </si>
  <si>
    <t>货币单位：人民币元</t>
  </si>
  <si>
    <t>序号</t>
  </si>
  <si>
    <t>章次</t>
  </si>
  <si>
    <t>总则</t>
  </si>
  <si>
    <t>路基</t>
  </si>
  <si>
    <t>路面</t>
  </si>
  <si>
    <t>桥梁、涵洞</t>
  </si>
  <si>
    <t>隧道</t>
  </si>
  <si>
    <t>安全设施及预埋管线</t>
  </si>
  <si>
    <t>绿化及环境保护设施</t>
  </si>
  <si>
    <t>已包含在清单合计中的材料、工程设备、专业工程暂估价合计</t>
  </si>
  <si>
    <t>计日工合计</t>
  </si>
  <si>
    <r>
      <t xml:space="preserve">        2.1  </t>
    </r>
    <r>
      <rPr>
        <sz val="12"/>
        <rFont val="宋体"/>
        <family val="0"/>
      </rPr>
      <t xml:space="preserve">工程量清单中的每一子目（有数量）须填入单价或价格，且只允许有一个报价。
</t>
    </r>
  </si>
  <si>
    <r>
      <t xml:space="preserve">        1.3  </t>
    </r>
    <r>
      <rPr>
        <sz val="12"/>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0"/>
      </rPr>
      <t xml:space="preserve">款的规定，按监理人确定的单价或总额价计算支付额。
</t>
    </r>
  </si>
  <si>
    <r>
      <t xml:space="preserve">        2.7  </t>
    </r>
    <r>
      <rPr>
        <sz val="12"/>
        <rFont val="宋体"/>
        <family val="0"/>
      </rPr>
      <t>暂列金额（不含计日工总额）的数量及拟用子目的说明：</t>
    </r>
    <r>
      <rPr>
        <b/>
        <u val="single"/>
        <sz val="12"/>
        <rFont val="宋体"/>
        <family val="0"/>
      </rPr>
      <t>本项目不予考虑</t>
    </r>
    <r>
      <rPr>
        <sz val="12"/>
        <rFont val="宋体"/>
        <family val="0"/>
      </rPr>
      <t>。</t>
    </r>
    <r>
      <rPr>
        <sz val="12"/>
        <rFont val="Arial"/>
        <family val="2"/>
      </rPr>
      <t xml:space="preserve"> </t>
    </r>
  </si>
  <si>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700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100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</si>
  <si>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t>暂列金额（本项目不予考虑）</t>
  </si>
  <si>
    <r>
      <rPr>
        <b/>
        <sz val="11"/>
        <rFont val="宋体"/>
        <family val="0"/>
      </rPr>
      <t>合同段编号：</t>
    </r>
    <r>
      <rPr>
        <b/>
        <sz val="11"/>
        <rFont val="Arial"/>
        <family val="2"/>
      </rPr>
      <t>YHSG-1</t>
    </r>
  </si>
  <si>
    <t>道路交通标志</t>
  </si>
  <si>
    <t>604-8</t>
  </si>
  <si>
    <t>里程牌</t>
  </si>
  <si>
    <t>个</t>
  </si>
  <si>
    <t>604-10</t>
  </si>
  <si>
    <t>百米标</t>
  </si>
  <si>
    <t>604-11</t>
  </si>
  <si>
    <t>防撞桶</t>
  </si>
  <si>
    <t>道路交通标线</t>
  </si>
  <si>
    <t>605-1</t>
  </si>
  <si>
    <t>热熔型涂料路面标线</t>
  </si>
  <si>
    <t xml:space="preserve"> -a</t>
  </si>
  <si>
    <t>热熔标线</t>
  </si>
  <si>
    <r>
      <t>m</t>
    </r>
    <r>
      <rPr>
        <vertAlign val="superscript"/>
        <sz val="10"/>
        <rFont val="宋体"/>
        <family val="0"/>
      </rPr>
      <t>2</t>
    </r>
  </si>
  <si>
    <t xml:space="preserve"> -b</t>
  </si>
  <si>
    <t>振动标线</t>
  </si>
  <si>
    <r>
      <t>m</t>
    </r>
    <r>
      <rPr>
        <vertAlign val="superscript"/>
        <sz val="10"/>
        <rFont val="宋体"/>
        <family val="0"/>
      </rPr>
      <t>2</t>
    </r>
  </si>
  <si>
    <t>605-5</t>
  </si>
  <si>
    <t>轮廓标</t>
  </si>
  <si>
    <t>附着式轮廓标</t>
  </si>
  <si>
    <t xml:space="preserve"> -b-1</t>
  </si>
  <si>
    <r>
      <t>VG-De(Rbw</t>
    </r>
    <r>
      <rPr>
        <sz val="10"/>
        <rFont val="宋体"/>
        <family val="0"/>
      </rPr>
      <t>）</t>
    </r>
    <r>
      <rPr>
        <sz val="10"/>
        <rFont val="Arial"/>
        <family val="2"/>
      </rPr>
      <t>-At1</t>
    </r>
  </si>
  <si>
    <t xml:space="preserve"> -b-2</t>
  </si>
  <si>
    <r>
      <t>VG-De(Rby</t>
    </r>
    <r>
      <rPr>
        <sz val="10"/>
        <rFont val="宋体"/>
        <family val="0"/>
      </rPr>
      <t>）</t>
    </r>
    <r>
      <rPr>
        <sz val="10"/>
        <rFont val="Arial"/>
        <family val="2"/>
      </rPr>
      <t>-At1</t>
    </r>
  </si>
  <si>
    <t>605-6</t>
  </si>
  <si>
    <t>立面标记</t>
  </si>
  <si>
    <t>防眩设施</t>
  </si>
  <si>
    <t>606-3</t>
  </si>
  <si>
    <t>防眩栅</t>
  </si>
  <si>
    <t xml:space="preserve"> -a</t>
  </si>
  <si>
    <t>Gs-N-Gr</t>
  </si>
  <si>
    <t>块</t>
  </si>
  <si>
    <t>拆除工程</t>
  </si>
  <si>
    <t>609-1</t>
  </si>
  <si>
    <t>拆除防眩网</t>
  </si>
  <si>
    <t>m</t>
  </si>
  <si>
    <t>609-2</t>
  </si>
  <si>
    <t>拆除防眩板</t>
  </si>
  <si>
    <t>609-3</t>
  </si>
  <si>
    <t>拆除树木</t>
  </si>
  <si>
    <t>棵</t>
  </si>
  <si>
    <t>609-4</t>
  </si>
  <si>
    <t>拆除里程牌</t>
  </si>
  <si>
    <t>个</t>
  </si>
  <si>
    <r>
      <t xml:space="preserve">        4.3</t>
    </r>
    <r>
      <rPr>
        <sz val="12"/>
        <rFont val="宋体"/>
        <family val="0"/>
      </rPr>
      <t>立</t>
    </r>
    <r>
      <rPr>
        <sz val="12"/>
        <rFont val="宋体"/>
        <family val="0"/>
      </rPr>
      <t>面标记按照图纸所示，经验收合格后以平方米为单位计量。</t>
    </r>
  </si>
  <si>
    <r>
      <t xml:space="preserve">        4.4</t>
    </r>
    <r>
      <rPr>
        <sz val="12"/>
        <rFont val="宋体"/>
        <family val="0"/>
      </rPr>
      <t>临时交通安全设施均含入工程量清单相关子目的单价或总额价中，不另行计量。</t>
    </r>
  </si>
  <si>
    <t>609-5</t>
  </si>
  <si>
    <t>拆除轮廓标</t>
  </si>
  <si>
    <t>个</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</si>
</sst>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68">
    <font>
      <sz val="12"/>
      <name val="宋体"/>
      <family val="0"/>
    </font>
    <font>
      <sz val="9"/>
      <name val="宋体"/>
      <family val="0"/>
    </font>
    <font>
      <sz val="12"/>
      <name val="黑体"/>
      <family val="3"/>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0"/>
      <name val="Arial"/>
      <family val="2"/>
    </font>
    <font>
      <sz val="9"/>
      <name val="Arial"/>
      <family val="2"/>
    </font>
    <font>
      <b/>
      <sz val="9"/>
      <name val="Arial"/>
      <family val="2"/>
    </font>
    <font>
      <b/>
      <sz val="13"/>
      <name val="黑体"/>
      <family val="3"/>
    </font>
    <font>
      <b/>
      <sz val="15"/>
      <name val="宋体"/>
      <family val="0"/>
    </font>
    <font>
      <sz val="25"/>
      <name val="Arial"/>
      <family val="2"/>
    </font>
    <font>
      <sz val="10"/>
      <name val="Helv"/>
      <family val="2"/>
    </font>
    <font>
      <b/>
      <sz val="16"/>
      <name val="Arial"/>
      <family val="2"/>
    </font>
    <font>
      <sz val="14"/>
      <name val="Arial"/>
      <family val="2"/>
    </font>
    <font>
      <b/>
      <sz val="13"/>
      <name val="Arial"/>
      <family val="2"/>
    </font>
    <font>
      <b/>
      <sz val="10"/>
      <name val="宋体"/>
      <family val="0"/>
    </font>
    <font>
      <sz val="10"/>
      <name val="宋体"/>
      <family val="0"/>
    </font>
    <font>
      <b/>
      <sz val="11"/>
      <name val="宋体"/>
      <family val="0"/>
    </font>
    <font>
      <sz val="11"/>
      <name val="宋体"/>
      <family val="0"/>
    </font>
    <font>
      <sz val="20"/>
      <name val="宋体"/>
      <family val="0"/>
    </font>
    <font>
      <b/>
      <u val="single"/>
      <sz val="12"/>
      <name val="宋体"/>
      <family val="0"/>
    </font>
    <font>
      <vertAlign val="superscrip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23" fillId="0" borderId="0">
      <alignment/>
      <protection/>
    </xf>
    <xf numFmtId="0" fontId="9" fillId="0" borderId="0" applyNumberFormat="0" applyFill="0" applyBorder="0" applyAlignment="0" applyProtection="0"/>
    <xf numFmtId="0" fontId="58" fillId="21" borderId="0" applyNumberFormat="0" applyBorder="0" applyAlignment="0" applyProtection="0"/>
    <xf numFmtId="0" fontId="5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5" fillId="24" borderId="0" applyNumberFormat="0" applyBorder="0" applyAlignment="0" applyProtection="0"/>
    <xf numFmtId="0" fontId="66" fillId="22" borderId="8" applyNumberFormat="0" applyAlignment="0" applyProtection="0"/>
    <xf numFmtId="0" fontId="67" fillId="25" borderId="5" applyNumberFormat="0" applyAlignment="0" applyProtection="0"/>
    <xf numFmtId="0" fontId="23" fillId="0" borderId="0">
      <alignment/>
      <protection/>
    </xf>
    <xf numFmtId="0" fontId="10" fillId="0" borderId="0" applyNumberForma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0" fillId="32" borderId="9" applyNumberFormat="0" applyFont="0" applyAlignment="0" applyProtection="0"/>
  </cellStyleXfs>
  <cellXfs count="94">
    <xf numFmtId="0" fontId="0" fillId="0" borderId="0" xfId="0" applyAlignment="1">
      <alignment vertical="center"/>
    </xf>
    <xf numFmtId="0" fontId="5" fillId="0" borderId="0" xfId="0" applyFont="1" applyFill="1" applyBorder="1" applyAlignment="1" applyProtection="1">
      <alignment horizontal="left" vertical="center"/>
      <protection/>
    </xf>
    <xf numFmtId="0" fontId="12" fillId="0" borderId="10" xfId="0" applyFont="1" applyFill="1" applyBorder="1" applyAlignment="1" applyProtection="1">
      <alignment horizontal="center" vertical="center" wrapText="1"/>
      <protection/>
    </xf>
    <xf numFmtId="3" fontId="12" fillId="0" borderId="10" xfId="51" applyNumberFormat="1" applyFont="1" applyFill="1" applyBorder="1" applyAlignment="1" applyProtection="1">
      <alignment horizontal="right" vertical="center" shrinkToFit="1"/>
      <protection/>
    </xf>
    <xf numFmtId="0" fontId="12" fillId="0" borderId="10" xfId="0" applyFont="1" applyBorder="1" applyAlignment="1">
      <alignment horizontal="center" vertical="center"/>
    </xf>
    <xf numFmtId="3" fontId="5" fillId="0" borderId="10" xfId="0" applyNumberFormat="1" applyFont="1" applyFill="1" applyBorder="1" applyAlignment="1" applyProtection="1">
      <alignment horizontal="center" vertical="center" readingOrder="1"/>
      <protection/>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wrapText="1" shrinkToFit="1"/>
      <protection/>
    </xf>
    <xf numFmtId="3" fontId="17" fillId="0" borderId="11" xfId="0" applyNumberFormat="1" applyFont="1" applyFill="1" applyBorder="1" applyAlignment="1" applyProtection="1">
      <alignment horizontal="center" vertical="center" readingOrder="1"/>
      <protection/>
    </xf>
    <xf numFmtId="0" fontId="1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8" fillId="0" borderId="0" xfId="0" applyFont="1" applyFill="1" applyBorder="1" applyAlignment="1" applyProtection="1">
      <alignment/>
      <protection/>
    </xf>
    <xf numFmtId="0" fontId="17" fillId="0" borderId="10" xfId="0" applyFont="1" applyFill="1" applyBorder="1" applyAlignment="1" applyProtection="1">
      <alignment horizontal="center" vertical="center"/>
      <protection/>
    </xf>
    <xf numFmtId="191" fontId="12" fillId="0" borderId="11" xfId="0" applyNumberFormat="1" applyFont="1" applyFill="1" applyBorder="1" applyAlignment="1" applyProtection="1">
      <alignment horizontal="center" vertical="center"/>
      <protection locked="0"/>
    </xf>
    <xf numFmtId="3" fontId="12" fillId="0" borderId="10" xfId="0" applyNumberFormat="1" applyFont="1" applyFill="1" applyBorder="1" applyAlignment="1">
      <alignment horizontal="right" vertical="center"/>
    </xf>
    <xf numFmtId="0" fontId="12" fillId="0" borderId="0" xfId="0" applyFont="1" applyFill="1" applyBorder="1" applyAlignment="1" applyProtection="1">
      <alignment/>
      <protection/>
    </xf>
    <xf numFmtId="0" fontId="12" fillId="0" borderId="10" xfId="0" applyFont="1" applyFill="1" applyBorder="1" applyAlignment="1">
      <alignment horizontal="center" vertical="center"/>
    </xf>
    <xf numFmtId="0" fontId="12" fillId="0" borderId="10" xfId="0" applyFont="1" applyBorder="1" applyAlignment="1">
      <alignment vertical="center" wrapText="1" shrinkToFit="1"/>
    </xf>
    <xf numFmtId="0" fontId="18" fillId="0" borderId="0" xfId="0" applyNumberFormat="1" applyFont="1" applyFill="1" applyBorder="1" applyAlignment="1" applyProtection="1">
      <alignment/>
      <protection/>
    </xf>
    <xf numFmtId="191" fontId="5" fillId="0" borderId="0" xfId="0" applyNumberFormat="1" applyFont="1" applyFill="1" applyBorder="1" applyAlignment="1" applyProtection="1">
      <alignment horizontal="center" vertical="center"/>
      <protection/>
    </xf>
    <xf numFmtId="0" fontId="19" fillId="0" borderId="0" xfId="0" applyFont="1" applyFill="1" applyBorder="1" applyAlignment="1" applyProtection="1">
      <alignment/>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protection locked="0"/>
    </xf>
    <xf numFmtId="0" fontId="5" fillId="0" borderId="0" xfId="0" applyFont="1" applyFill="1" applyBorder="1" applyAlignment="1" applyProtection="1">
      <alignment/>
      <protection/>
    </xf>
    <xf numFmtId="0" fontId="14" fillId="0" borderId="0" xfId="0" applyFont="1" applyFill="1" applyBorder="1" applyAlignment="1" applyProtection="1">
      <alignment vertical="center" readingOrder="1"/>
      <protection/>
    </xf>
    <xf numFmtId="0" fontId="6" fillId="0" borderId="10" xfId="0" applyFont="1" applyFill="1" applyBorder="1" applyAlignment="1" applyProtection="1">
      <alignment horizontal="center" vertical="center" readingOrder="1"/>
      <protection/>
    </xf>
    <xf numFmtId="0" fontId="6" fillId="0" borderId="0" xfId="0" applyFont="1" applyFill="1" applyBorder="1" applyAlignment="1" applyProtection="1">
      <alignment vertical="center" readingOrder="1"/>
      <protection/>
    </xf>
    <xf numFmtId="3" fontId="6" fillId="0" borderId="10" xfId="0" applyNumberFormat="1" applyFont="1" applyFill="1" applyBorder="1" applyAlignment="1" applyProtection="1">
      <alignment horizontal="center" vertical="center" readingOrder="1"/>
      <protection/>
    </xf>
    <xf numFmtId="209" fontId="17" fillId="0" borderId="0" xfId="0" applyNumberFormat="1" applyFont="1" applyFill="1" applyBorder="1" applyAlignment="1" applyProtection="1">
      <alignment horizontal="right" vertical="center"/>
      <protection/>
    </xf>
    <xf numFmtId="209" fontId="17" fillId="0" borderId="10" xfId="0" applyNumberFormat="1" applyFont="1" applyFill="1" applyBorder="1" applyAlignment="1" applyProtection="1">
      <alignment horizontal="center" vertical="center"/>
      <protection/>
    </xf>
    <xf numFmtId="209" fontId="12" fillId="0" borderId="10" xfId="0" applyNumberFormat="1" applyFont="1" applyFill="1" applyBorder="1" applyAlignment="1" applyProtection="1">
      <alignment horizontal="right" vertical="center" shrinkToFit="1"/>
      <protection/>
    </xf>
    <xf numFmtId="209" fontId="12" fillId="0" borderId="10" xfId="0" applyNumberFormat="1" applyFont="1" applyFill="1" applyBorder="1" applyAlignment="1" applyProtection="1">
      <alignment horizontal="right" vertical="center" shrinkToFit="1"/>
      <protection locked="0"/>
    </xf>
    <xf numFmtId="0" fontId="11" fillId="0" borderId="0" xfId="0" applyFont="1" applyAlignment="1" applyProtection="1">
      <alignment horizontal="center" vertical="center" wrapText="1"/>
      <protection/>
    </xf>
    <xf numFmtId="0" fontId="14" fillId="0" borderId="0" xfId="0" applyFont="1" applyAlignment="1" applyProtection="1">
      <alignment vertical="center" wrapText="1"/>
      <protection/>
    </xf>
    <xf numFmtId="0" fontId="22" fillId="0" borderId="0" xfId="0" applyFont="1" applyAlignment="1" applyProtection="1">
      <alignment vertical="center" wrapText="1"/>
      <protection/>
    </xf>
    <xf numFmtId="0" fontId="13"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14" fillId="0" borderId="0" xfId="0" applyFont="1" applyFill="1" applyAlignment="1" applyProtection="1">
      <alignment vertical="center" wrapText="1"/>
      <protection/>
    </xf>
    <xf numFmtId="0" fontId="22" fillId="0" borderId="0" xfId="0" applyFont="1" applyFill="1" applyAlignment="1" applyProtection="1">
      <alignment vertical="center" wrapText="1"/>
      <protection/>
    </xf>
    <xf numFmtId="0" fontId="12" fillId="0" borderId="0" xfId="56" applyFont="1" applyFill="1" applyAlignment="1" applyProtection="1">
      <alignment vertical="distributed"/>
      <protection/>
    </xf>
    <xf numFmtId="0" fontId="22" fillId="0" borderId="0" xfId="56" applyFont="1" applyFill="1" applyAlignment="1" applyProtection="1">
      <alignment vertical="distributed"/>
      <protection/>
    </xf>
    <xf numFmtId="0" fontId="12" fillId="0" borderId="0" xfId="56" applyFont="1" applyFill="1" applyAlignment="1" applyProtection="1">
      <alignment vertical="center"/>
      <protection/>
    </xf>
    <xf numFmtId="0" fontId="22" fillId="0" borderId="0" xfId="56" applyFont="1" applyFill="1" applyAlignment="1" applyProtection="1">
      <alignment vertical="center"/>
      <protection/>
    </xf>
    <xf numFmtId="0" fontId="14" fillId="0" borderId="0" xfId="56" applyFont="1" applyAlignment="1">
      <alignment vertical="center" wrapText="1"/>
      <protection/>
    </xf>
    <xf numFmtId="0" fontId="17"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7"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7" fillId="0" borderId="12"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wrapText="1"/>
      <protection/>
    </xf>
    <xf numFmtId="191" fontId="17"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justify" vertical="center" wrapText="1"/>
      <protection/>
    </xf>
    <xf numFmtId="191"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protection/>
    </xf>
    <xf numFmtId="191"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14" fillId="0" borderId="10" xfId="0" applyFont="1" applyFill="1" applyBorder="1" applyAlignment="1" applyProtection="1">
      <alignment horizontal="center" vertical="center" readingOrder="1"/>
      <protection/>
    </xf>
    <xf numFmtId="0" fontId="31" fillId="0" borderId="0" xfId="0" applyFont="1" applyAlignment="1" applyProtection="1">
      <alignment vertical="center"/>
      <protection/>
    </xf>
    <xf numFmtId="0" fontId="14" fillId="33" borderId="0" xfId="0" applyFont="1" applyFill="1" applyAlignment="1" applyProtection="1">
      <alignment vertical="center" wrapText="1"/>
      <protection/>
    </xf>
    <xf numFmtId="0" fontId="14" fillId="0" borderId="0" xfId="56" applyFont="1" applyFill="1" applyAlignment="1" applyProtection="1">
      <alignment horizontal="justify" vertical="center" wrapText="1"/>
      <protection hidden="1"/>
    </xf>
    <xf numFmtId="0" fontId="12" fillId="33" borderId="10" xfId="40" applyFont="1" applyFill="1" applyBorder="1" applyAlignment="1">
      <alignment horizontal="center" vertical="center"/>
      <protection/>
    </xf>
    <xf numFmtId="0" fontId="12" fillId="33" borderId="10" xfId="40" applyFont="1" applyFill="1" applyBorder="1" applyAlignment="1">
      <alignment vertical="center" wrapText="1" shrinkToFit="1"/>
      <protection/>
    </xf>
    <xf numFmtId="0" fontId="28" fillId="33" borderId="10" xfId="40" applyFont="1" applyFill="1" applyBorder="1" applyAlignment="1">
      <alignment vertical="center" wrapText="1" shrinkToFit="1"/>
      <protection/>
    </xf>
    <xf numFmtId="0" fontId="28" fillId="33" borderId="10" xfId="40" applyFont="1" applyFill="1" applyBorder="1" applyAlignment="1">
      <alignment horizontal="center" vertical="center"/>
      <protection/>
    </xf>
    <xf numFmtId="0" fontId="24"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readingOrder="1"/>
      <protection/>
    </xf>
    <xf numFmtId="0" fontId="17" fillId="0" borderId="14" xfId="0" applyFont="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readingOrder="1"/>
      <protection/>
    </xf>
    <xf numFmtId="0" fontId="30" fillId="0" borderId="10" xfId="0" applyFont="1" applyFill="1" applyBorder="1" applyAlignment="1" applyProtection="1">
      <alignment horizontal="center" vertical="center" readingOrder="1"/>
      <protection/>
    </xf>
    <xf numFmtId="0" fontId="24"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readingOrder="1"/>
      <protection/>
    </xf>
    <xf numFmtId="0" fontId="28" fillId="33" borderId="10" xfId="40" applyFont="1" applyFill="1" applyBorder="1" applyAlignment="1">
      <alignment vertical="center" wrapText="1" shrinkToFit="1"/>
      <protection/>
    </xf>
    <xf numFmtId="0" fontId="28" fillId="33" borderId="10" xfId="40" applyFont="1" applyFill="1" applyBorder="1" applyAlignment="1">
      <alignment horizontal="center" vertical="center"/>
      <protection/>
    </xf>
    <xf numFmtId="0" fontId="12" fillId="33" borderId="10" xfId="0" applyFont="1" applyFill="1" applyBorder="1" applyAlignment="1">
      <alignment horizontal="center" vertical="center"/>
    </xf>
    <xf numFmtId="191" fontId="12" fillId="33" borderId="10" xfId="0" applyNumberFormat="1" applyFont="1" applyFill="1" applyBorder="1" applyAlignment="1" applyProtection="1">
      <alignment horizontal="center" vertical="center"/>
      <protection locked="0"/>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工程量清单（8月1日新版）"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Z23"/>
  <sheetViews>
    <sheetView showGridLines="0" view="pageBreakPreview" zoomScaleSheetLayoutView="100" zoomScalePageLayoutView="0" workbookViewId="0" topLeftCell="A16">
      <selection activeCell="A21" sqref="A21"/>
    </sheetView>
  </sheetViews>
  <sheetFormatPr defaultColWidth="9.00390625" defaultRowHeight="14.25"/>
  <cols>
    <col min="1" max="1" width="75.125" style="36" customWidth="1"/>
    <col min="2" max="2" width="0.875" style="36" customWidth="1"/>
    <col min="3" max="52" width="9.00390625" style="37" customWidth="1"/>
    <col min="53" max="16384" width="9.00390625" style="36" customWidth="1"/>
  </cols>
  <sheetData>
    <row r="1" ht="42" customHeight="1">
      <c r="A1" s="35" t="s">
        <v>10</v>
      </c>
    </row>
    <row r="2" ht="39.75" customHeight="1">
      <c r="A2" s="38" t="s">
        <v>11</v>
      </c>
    </row>
    <row r="3" ht="72">
      <c r="A3" s="39" t="s">
        <v>12</v>
      </c>
    </row>
    <row r="4" ht="43.5">
      <c r="A4" s="36" t="s">
        <v>13</v>
      </c>
    </row>
    <row r="5" spans="1:3" ht="87">
      <c r="A5" s="74" t="s">
        <v>88</v>
      </c>
      <c r="C5" s="73"/>
    </row>
    <row r="6" ht="72">
      <c r="A6" s="36" t="s">
        <v>14</v>
      </c>
    </row>
    <row r="7" ht="43.5">
      <c r="A7" s="36" t="s">
        <v>15</v>
      </c>
    </row>
    <row r="8" ht="43.5">
      <c r="A8" s="36" t="s">
        <v>16</v>
      </c>
    </row>
    <row r="9" ht="43.5">
      <c r="A9" s="36" t="s">
        <v>17</v>
      </c>
    </row>
    <row r="10" ht="39.75" customHeight="1">
      <c r="A10" s="38" t="s">
        <v>18</v>
      </c>
    </row>
    <row r="11" ht="43.5">
      <c r="A11" s="36" t="s">
        <v>87</v>
      </c>
    </row>
    <row r="12" ht="57.75">
      <c r="A12" s="36" t="s">
        <v>19</v>
      </c>
    </row>
    <row r="13" ht="57.75">
      <c r="A13" s="36" t="s">
        <v>20</v>
      </c>
    </row>
    <row r="14" ht="57.75">
      <c r="A14" s="36" t="s">
        <v>21</v>
      </c>
    </row>
    <row r="15" ht="43.5">
      <c r="A15" s="36" t="s">
        <v>22</v>
      </c>
    </row>
    <row r="16" ht="30.75">
      <c r="A16" s="36" t="s">
        <v>23</v>
      </c>
    </row>
    <row r="17" ht="30.75">
      <c r="A17" s="36" t="s">
        <v>89</v>
      </c>
    </row>
    <row r="18" spans="1:52" s="41" customFormat="1" ht="39.75" customHeight="1">
      <c r="A18" s="40" t="s">
        <v>24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41" customFormat="1" ht="39.75" customHeight="1">
      <c r="A19" s="40" t="s">
        <v>25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45" customFormat="1" ht="102.75">
      <c r="A20" s="75" t="s">
        <v>90</v>
      </c>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row>
    <row r="21" spans="1:52" s="43" customFormat="1" ht="146.25">
      <c r="A21" s="47" t="s">
        <v>26</v>
      </c>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row>
    <row r="22" spans="1:52" s="41" customFormat="1" ht="30.75">
      <c r="A22" s="36" t="s">
        <v>137</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ht="30.75">
      <c r="A23" s="36" t="s">
        <v>138</v>
      </c>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22"/>
  <sheetViews>
    <sheetView showGridLines="0" showZeros="0" view="pageBreakPreview" zoomScaleSheetLayoutView="100" zoomScalePageLayoutView="0" workbookViewId="0" topLeftCell="A1">
      <selection activeCell="B13" sqref="B13"/>
    </sheetView>
  </sheetViews>
  <sheetFormatPr defaultColWidth="9.00390625" defaultRowHeight="14.25"/>
  <cols>
    <col min="1" max="1" width="8.625" style="51" customWidth="1"/>
    <col min="2" max="2" width="30.125" style="50" customWidth="1"/>
    <col min="3" max="3" width="5.625" style="51" customWidth="1"/>
    <col min="4" max="4" width="7.625" style="7" customWidth="1"/>
    <col min="5" max="5" width="11.625" style="52" customWidth="1"/>
    <col min="6" max="6" width="11.625" style="53" customWidth="1"/>
    <col min="7" max="16384" width="9.00390625" style="7" customWidth="1"/>
  </cols>
  <sheetData>
    <row r="1" ht="28.5" customHeight="1">
      <c r="A1" s="49" t="s">
        <v>31</v>
      </c>
    </row>
    <row r="2" spans="1:6" s="54" customFormat="1" ht="30.75" customHeight="1">
      <c r="A2" s="80" t="s">
        <v>32</v>
      </c>
      <c r="B2" s="80"/>
      <c r="C2" s="80"/>
      <c r="D2" s="80"/>
      <c r="E2" s="80"/>
      <c r="F2" s="80"/>
    </row>
    <row r="3" spans="1:6" s="55" customFormat="1" ht="21.75" customHeight="1">
      <c r="A3" s="81" t="s">
        <v>33</v>
      </c>
      <c r="B3" s="81"/>
      <c r="C3" s="81"/>
      <c r="D3" s="81"/>
      <c r="E3" s="81"/>
      <c r="F3" s="81"/>
    </row>
    <row r="4" spans="1:6" s="25" customFormat="1" ht="18" customHeight="1">
      <c r="A4" s="56" t="str">
        <f>'汇总表'!A3</f>
        <v>合同段编号：YHSG-1</v>
      </c>
      <c r="B4" s="48"/>
      <c r="C4" s="24"/>
      <c r="D4" s="24"/>
      <c r="E4" s="31"/>
      <c r="F4" s="57" t="s">
        <v>34</v>
      </c>
    </row>
    <row r="5" spans="1:6" ht="27" customHeight="1">
      <c r="A5" s="15" t="s">
        <v>35</v>
      </c>
      <c r="B5" s="58" t="s">
        <v>36</v>
      </c>
      <c r="C5" s="15" t="s">
        <v>37</v>
      </c>
      <c r="D5" s="15" t="s">
        <v>38</v>
      </c>
      <c r="E5" s="32" t="s">
        <v>39</v>
      </c>
      <c r="F5" s="15" t="s">
        <v>40</v>
      </c>
    </row>
    <row r="6" spans="1:6" ht="27" customHeight="1">
      <c r="A6" s="4">
        <v>101</v>
      </c>
      <c r="B6" s="20" t="s">
        <v>41</v>
      </c>
      <c r="C6" s="4"/>
      <c r="D6" s="6"/>
      <c r="E6" s="32"/>
      <c r="F6" s="3">
        <f aca="true" t="shared" si="0" ref="F6:F21">IF(E6&gt;0,ROUND(D6*E6,0),"")</f>
      </c>
    </row>
    <row r="7" spans="1:6" ht="27" customHeight="1">
      <c r="A7" s="4" t="s">
        <v>8</v>
      </c>
      <c r="B7" s="20" t="s">
        <v>42</v>
      </c>
      <c r="C7" s="4"/>
      <c r="D7" s="6"/>
      <c r="E7" s="32"/>
      <c r="F7" s="3">
        <f t="shared" si="0"/>
      </c>
    </row>
    <row r="8" spans="1:6" ht="27" customHeight="1">
      <c r="A8" s="4" t="s">
        <v>27</v>
      </c>
      <c r="B8" s="20" t="s">
        <v>43</v>
      </c>
      <c r="C8" s="4" t="s">
        <v>44</v>
      </c>
      <c r="D8" s="6">
        <v>1</v>
      </c>
      <c r="E8" s="33">
        <f>IF(E13=0,0,ROUND(SUM(F10:F21,SUM('汇总表'!D6:D11))*0.003,0))</f>
        <v>0</v>
      </c>
      <c r="F8" s="3">
        <f t="shared" si="0"/>
      </c>
    </row>
    <row r="9" spans="1:6" ht="27" customHeight="1">
      <c r="A9" s="4" t="s">
        <v>28</v>
      </c>
      <c r="B9" s="20" t="s">
        <v>45</v>
      </c>
      <c r="C9" s="4" t="s">
        <v>44</v>
      </c>
      <c r="D9" s="6">
        <v>1</v>
      </c>
      <c r="E9" s="33">
        <f>IF(E8=0,0,1000000*0.004)</f>
        <v>0</v>
      </c>
      <c r="F9" s="3">
        <f t="shared" si="0"/>
      </c>
    </row>
    <row r="10" spans="1:6" ht="27" customHeight="1">
      <c r="A10" s="4">
        <v>102</v>
      </c>
      <c r="B10" s="20" t="s">
        <v>46</v>
      </c>
      <c r="C10" s="4"/>
      <c r="D10" s="2"/>
      <c r="E10" s="34"/>
      <c r="F10" s="3">
        <f t="shared" si="0"/>
      </c>
    </row>
    <row r="11" spans="1:6" ht="27" customHeight="1">
      <c r="A11" s="8" t="s">
        <v>9</v>
      </c>
      <c r="B11" s="9" t="s">
        <v>47</v>
      </c>
      <c r="C11" s="8" t="s">
        <v>44</v>
      </c>
      <c r="D11" s="2">
        <v>1</v>
      </c>
      <c r="E11" s="34"/>
      <c r="F11" s="3">
        <f t="shared" si="0"/>
      </c>
    </row>
    <row r="12" spans="1:6" ht="27" customHeight="1">
      <c r="A12" s="8" t="s">
        <v>1</v>
      </c>
      <c r="B12" s="9" t="s">
        <v>48</v>
      </c>
      <c r="C12" s="8" t="s">
        <v>44</v>
      </c>
      <c r="D12" s="2">
        <v>1</v>
      </c>
      <c r="E12" s="34"/>
      <c r="F12" s="3">
        <f t="shared" si="0"/>
      </c>
    </row>
    <row r="13" spans="1:7" ht="27" customHeight="1">
      <c r="A13" s="8" t="s">
        <v>29</v>
      </c>
      <c r="B13" s="20" t="s">
        <v>49</v>
      </c>
      <c r="C13" s="4" t="s">
        <v>44</v>
      </c>
      <c r="D13" s="2">
        <v>1</v>
      </c>
      <c r="E13" s="34"/>
      <c r="F13" s="3">
        <f t="shared" si="0"/>
      </c>
      <c r="G13" s="7" t="s">
        <v>50</v>
      </c>
    </row>
    <row r="14" spans="1:6" ht="27" customHeight="1">
      <c r="A14" s="8">
        <v>103</v>
      </c>
      <c r="B14" s="9" t="s">
        <v>51</v>
      </c>
      <c r="C14" s="8"/>
      <c r="D14" s="2"/>
      <c r="E14" s="34"/>
      <c r="F14" s="3">
        <f t="shared" si="0"/>
      </c>
    </row>
    <row r="15" spans="1:6" ht="27" customHeight="1">
      <c r="A15" s="8" t="s">
        <v>4</v>
      </c>
      <c r="B15" s="9" t="s">
        <v>52</v>
      </c>
      <c r="C15" s="8" t="s">
        <v>0</v>
      </c>
      <c r="D15" s="2">
        <v>1</v>
      </c>
      <c r="E15" s="34"/>
      <c r="F15" s="3">
        <f t="shared" si="0"/>
      </c>
    </row>
    <row r="16" spans="1:6" ht="27" customHeight="1">
      <c r="A16" s="8" t="s">
        <v>5</v>
      </c>
      <c r="B16" s="9" t="s">
        <v>53</v>
      </c>
      <c r="C16" s="8" t="s">
        <v>44</v>
      </c>
      <c r="D16" s="2">
        <v>1</v>
      </c>
      <c r="E16" s="34"/>
      <c r="F16" s="3">
        <f t="shared" si="0"/>
      </c>
    </row>
    <row r="17" spans="1:6" ht="27" customHeight="1">
      <c r="A17" s="8" t="s">
        <v>6</v>
      </c>
      <c r="B17" s="9" t="s">
        <v>54</v>
      </c>
      <c r="C17" s="8" t="s">
        <v>44</v>
      </c>
      <c r="D17" s="2">
        <v>1</v>
      </c>
      <c r="E17" s="34"/>
      <c r="F17" s="3">
        <f t="shared" si="0"/>
      </c>
    </row>
    <row r="18" spans="1:6" ht="27" customHeight="1">
      <c r="A18" s="8" t="s">
        <v>2</v>
      </c>
      <c r="B18" s="9" t="s">
        <v>55</v>
      </c>
      <c r="C18" s="8" t="s">
        <v>44</v>
      </c>
      <c r="D18" s="2">
        <v>1</v>
      </c>
      <c r="E18" s="34"/>
      <c r="F18" s="3">
        <f t="shared" si="0"/>
      </c>
    </row>
    <row r="19" spans="1:6" ht="27" customHeight="1">
      <c r="A19" s="8" t="s">
        <v>3</v>
      </c>
      <c r="B19" s="9" t="s">
        <v>56</v>
      </c>
      <c r="C19" s="8" t="s">
        <v>44</v>
      </c>
      <c r="D19" s="2">
        <v>1</v>
      </c>
      <c r="E19" s="34"/>
      <c r="F19" s="3">
        <f t="shared" si="0"/>
      </c>
    </row>
    <row r="20" spans="1:6" ht="27" customHeight="1">
      <c r="A20" s="8">
        <v>104</v>
      </c>
      <c r="B20" s="9" t="s">
        <v>57</v>
      </c>
      <c r="C20" s="8"/>
      <c r="D20" s="2"/>
      <c r="E20" s="34"/>
      <c r="F20" s="3">
        <f t="shared" si="0"/>
      </c>
    </row>
    <row r="21" spans="1:6" ht="27" customHeight="1">
      <c r="A21" s="8" t="s">
        <v>7</v>
      </c>
      <c r="B21" s="9" t="s">
        <v>30</v>
      </c>
      <c r="C21" s="8" t="s">
        <v>0</v>
      </c>
      <c r="D21" s="2">
        <v>1</v>
      </c>
      <c r="E21" s="34"/>
      <c r="F21" s="3">
        <f t="shared" si="0"/>
      </c>
    </row>
    <row r="22" spans="1:6" ht="27" customHeight="1">
      <c r="A22" s="82" t="s">
        <v>58</v>
      </c>
      <c r="B22" s="83"/>
      <c r="C22" s="83"/>
      <c r="D22" s="83"/>
      <c r="E22" s="83"/>
      <c r="F22" s="10">
        <f>IF(E13=0,0,SUM(F6:F21))</f>
        <v>0</v>
      </c>
    </row>
  </sheetData>
  <sheetProtection password="C6D1" sheet="1" formatCells="0" formatColumns="0" formatRows="0"/>
  <mergeCells count="3">
    <mergeCell ref="A2:F2"/>
    <mergeCell ref="A3:F3"/>
    <mergeCell ref="A22:E22"/>
  </mergeCells>
  <dataValidations count="2">
    <dataValidation allowBlank="1" showInputMessage="1" showErrorMessage="1" imeMode="off" sqref="A5"/>
    <dataValidation allowBlank="1" showInputMessage="1" showErrorMessage="1" imeMode="on" sqref="B5:B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G186"/>
  <sheetViews>
    <sheetView showGridLines="0" showZeros="0" tabSelected="1" view="pageBreakPreview" zoomScaleSheetLayoutView="100" zoomScalePageLayoutView="0" workbookViewId="0" topLeftCell="A1">
      <pane ySplit="4" topLeftCell="A20" activePane="bottomLeft" state="frozen"/>
      <selection pane="topLeft" activeCell="A21" sqref="A21"/>
      <selection pane="bottomLeft" activeCell="J32" sqref="J32"/>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80" t="s">
        <v>59</v>
      </c>
      <c r="B1" s="80"/>
      <c r="C1" s="80"/>
      <c r="D1" s="80"/>
      <c r="E1" s="80"/>
      <c r="F1" s="80"/>
    </row>
    <row r="2" spans="1:6" s="18" customFormat="1" ht="22.5" customHeight="1">
      <c r="A2" s="81" t="s">
        <v>67</v>
      </c>
      <c r="B2" s="81"/>
      <c r="C2" s="81"/>
      <c r="D2" s="81"/>
      <c r="E2" s="81"/>
      <c r="F2" s="81"/>
    </row>
    <row r="3" spans="1:6" s="23" customFormat="1" ht="18" customHeight="1">
      <c r="A3" s="56" t="str">
        <f>'汇总表'!A3</f>
        <v>合同段编号：YHSG-1</v>
      </c>
      <c r="B3" s="48"/>
      <c r="C3" s="11"/>
      <c r="D3" s="12"/>
      <c r="E3" s="22"/>
      <c r="F3" s="57" t="s">
        <v>60</v>
      </c>
    </row>
    <row r="4" spans="1:6" s="14" customFormat="1" ht="27" customHeight="1">
      <c r="A4" s="60" t="s">
        <v>61</v>
      </c>
      <c r="B4" s="61" t="s">
        <v>62</v>
      </c>
      <c r="C4" s="60" t="s">
        <v>63</v>
      </c>
      <c r="D4" s="60" t="s">
        <v>64</v>
      </c>
      <c r="E4" s="62" t="s">
        <v>65</v>
      </c>
      <c r="F4" s="15" t="s">
        <v>66</v>
      </c>
    </row>
    <row r="5" spans="1:6" s="18" customFormat="1" ht="24.75" customHeight="1">
      <c r="A5" s="76">
        <v>604</v>
      </c>
      <c r="B5" s="77" t="s">
        <v>93</v>
      </c>
      <c r="C5" s="76"/>
      <c r="D5" s="15"/>
      <c r="E5" s="16"/>
      <c r="F5" s="17">
        <f aca="true" t="shared" si="0" ref="F5:F26">IF(E5&gt;0,ROUND(D5*E5,0),"")</f>
      </c>
    </row>
    <row r="6" spans="1:6" s="18" customFormat="1" ht="24.75" customHeight="1">
      <c r="A6" s="76" t="s">
        <v>94</v>
      </c>
      <c r="B6" s="78" t="s">
        <v>95</v>
      </c>
      <c r="C6" s="76" t="s">
        <v>96</v>
      </c>
      <c r="D6" s="4"/>
      <c r="E6" s="16"/>
      <c r="F6" s="17">
        <f t="shared" si="0"/>
      </c>
    </row>
    <row r="7" spans="1:6" s="18" customFormat="1" ht="24.75" customHeight="1">
      <c r="A7" s="76" t="s">
        <v>97</v>
      </c>
      <c r="B7" s="78" t="s">
        <v>98</v>
      </c>
      <c r="C7" s="76" t="s">
        <v>96</v>
      </c>
      <c r="D7" s="4"/>
      <c r="E7" s="16"/>
      <c r="F7" s="17">
        <f t="shared" si="0"/>
      </c>
    </row>
    <row r="8" spans="1:6" s="18" customFormat="1" ht="24.75" customHeight="1">
      <c r="A8" s="76" t="s">
        <v>99</v>
      </c>
      <c r="B8" s="77" t="s">
        <v>100</v>
      </c>
      <c r="C8" s="76" t="s">
        <v>96</v>
      </c>
      <c r="D8" s="4"/>
      <c r="E8" s="16"/>
      <c r="F8" s="17">
        <f t="shared" si="0"/>
      </c>
    </row>
    <row r="9" spans="1:6" s="18" customFormat="1" ht="24.75" customHeight="1">
      <c r="A9" s="76">
        <v>605</v>
      </c>
      <c r="B9" s="77" t="s">
        <v>101</v>
      </c>
      <c r="C9" s="76"/>
      <c r="D9" s="4"/>
      <c r="E9" s="16"/>
      <c r="F9" s="17">
        <f t="shared" si="0"/>
      </c>
    </row>
    <row r="10" spans="1:6" s="18" customFormat="1" ht="24.75" customHeight="1">
      <c r="A10" s="76" t="s">
        <v>102</v>
      </c>
      <c r="B10" s="78" t="s">
        <v>103</v>
      </c>
      <c r="C10" s="76"/>
      <c r="D10" s="4"/>
      <c r="E10" s="16"/>
      <c r="F10" s="17">
        <f t="shared" si="0"/>
      </c>
    </row>
    <row r="11" spans="1:6" s="18" customFormat="1" ht="24.75" customHeight="1">
      <c r="A11" s="76" t="s">
        <v>104</v>
      </c>
      <c r="B11" s="78" t="s">
        <v>105</v>
      </c>
      <c r="C11" s="76" t="s">
        <v>106</v>
      </c>
      <c r="D11" s="4">
        <v>24689</v>
      </c>
      <c r="E11" s="16"/>
      <c r="F11" s="17">
        <f t="shared" si="0"/>
      </c>
    </row>
    <row r="12" spans="1:6" s="18" customFormat="1" ht="24.75" customHeight="1">
      <c r="A12" s="76" t="s">
        <v>107</v>
      </c>
      <c r="B12" s="78" t="s">
        <v>108</v>
      </c>
      <c r="C12" s="76" t="s">
        <v>109</v>
      </c>
      <c r="D12" s="4">
        <v>140</v>
      </c>
      <c r="E12" s="16"/>
      <c r="F12" s="17">
        <f t="shared" si="0"/>
      </c>
    </row>
    <row r="13" spans="1:6" s="18" customFormat="1" ht="24.75" customHeight="1">
      <c r="A13" s="76" t="s">
        <v>110</v>
      </c>
      <c r="B13" s="77" t="s">
        <v>111</v>
      </c>
      <c r="C13" s="76"/>
      <c r="D13" s="19"/>
      <c r="E13" s="16"/>
      <c r="F13" s="17">
        <f t="shared" si="0"/>
      </c>
    </row>
    <row r="14" spans="1:6" s="18" customFormat="1" ht="24.75" customHeight="1">
      <c r="A14" s="76" t="s">
        <v>107</v>
      </c>
      <c r="B14" s="77" t="s">
        <v>112</v>
      </c>
      <c r="C14" s="76"/>
      <c r="D14" s="19"/>
      <c r="E14" s="16"/>
      <c r="F14" s="17">
        <f t="shared" si="0"/>
      </c>
    </row>
    <row r="15" spans="1:6" s="18" customFormat="1" ht="24.75" customHeight="1">
      <c r="A15" s="76" t="s">
        <v>113</v>
      </c>
      <c r="B15" s="77" t="s">
        <v>114</v>
      </c>
      <c r="C15" s="76" t="s">
        <v>96</v>
      </c>
      <c r="D15" s="19"/>
      <c r="E15" s="16"/>
      <c r="F15" s="17">
        <f t="shared" si="0"/>
      </c>
    </row>
    <row r="16" spans="1:6" s="18" customFormat="1" ht="24.75" customHeight="1">
      <c r="A16" s="76" t="s">
        <v>115</v>
      </c>
      <c r="B16" s="77" t="s">
        <v>116</v>
      </c>
      <c r="C16" s="76" t="s">
        <v>96</v>
      </c>
      <c r="D16" s="19"/>
      <c r="E16" s="16"/>
      <c r="F16" s="17">
        <f t="shared" si="0"/>
      </c>
    </row>
    <row r="17" spans="1:6" s="18" customFormat="1" ht="24.75" customHeight="1">
      <c r="A17" s="76" t="s">
        <v>117</v>
      </c>
      <c r="B17" s="77" t="s">
        <v>118</v>
      </c>
      <c r="C17" s="76" t="s">
        <v>109</v>
      </c>
      <c r="D17" s="19"/>
      <c r="E17" s="16"/>
      <c r="F17" s="17">
        <f t="shared" si="0"/>
      </c>
    </row>
    <row r="18" spans="1:6" s="18" customFormat="1" ht="24.75" customHeight="1">
      <c r="A18" s="76">
        <v>606</v>
      </c>
      <c r="B18" s="77" t="s">
        <v>119</v>
      </c>
      <c r="C18" s="76"/>
      <c r="D18" s="19"/>
      <c r="E18" s="16"/>
      <c r="F18" s="17">
        <f t="shared" si="0"/>
      </c>
    </row>
    <row r="19" spans="1:6" s="18" customFormat="1" ht="24.75" customHeight="1">
      <c r="A19" s="76" t="s">
        <v>120</v>
      </c>
      <c r="B19" s="78" t="s">
        <v>121</v>
      </c>
      <c r="C19" s="76"/>
      <c r="D19" s="19"/>
      <c r="E19" s="16"/>
      <c r="F19" s="17">
        <f t="shared" si="0"/>
      </c>
    </row>
    <row r="20" spans="1:6" s="18" customFormat="1" ht="24.75" customHeight="1">
      <c r="A20" s="76" t="s">
        <v>122</v>
      </c>
      <c r="B20" s="78" t="s">
        <v>123</v>
      </c>
      <c r="C20" s="79" t="s">
        <v>124</v>
      </c>
      <c r="D20" s="19"/>
      <c r="E20" s="16"/>
      <c r="F20" s="17">
        <f t="shared" si="0"/>
      </c>
    </row>
    <row r="21" spans="1:6" s="18" customFormat="1" ht="24.75" customHeight="1">
      <c r="A21" s="76">
        <v>609</v>
      </c>
      <c r="B21" s="78" t="s">
        <v>125</v>
      </c>
      <c r="C21" s="76"/>
      <c r="D21" s="4"/>
      <c r="E21" s="16"/>
      <c r="F21" s="17">
        <f t="shared" si="0"/>
      </c>
    </row>
    <row r="22" spans="1:6" s="18" customFormat="1" ht="24.75" customHeight="1">
      <c r="A22" s="76" t="s">
        <v>126</v>
      </c>
      <c r="B22" s="78" t="s">
        <v>127</v>
      </c>
      <c r="C22" s="76" t="s">
        <v>128</v>
      </c>
      <c r="D22" s="4"/>
      <c r="E22" s="16"/>
      <c r="F22" s="17">
        <f t="shared" si="0"/>
      </c>
    </row>
    <row r="23" spans="1:6" s="18" customFormat="1" ht="24.75" customHeight="1">
      <c r="A23" s="76" t="s">
        <v>129</v>
      </c>
      <c r="B23" s="78" t="s">
        <v>130</v>
      </c>
      <c r="C23" s="76" t="s">
        <v>128</v>
      </c>
      <c r="D23" s="4"/>
      <c r="E23" s="16"/>
      <c r="F23" s="17">
        <f t="shared" si="0"/>
      </c>
    </row>
    <row r="24" spans="1:6" s="18" customFormat="1" ht="24.75" customHeight="1">
      <c r="A24" s="76" t="s">
        <v>131</v>
      </c>
      <c r="B24" s="78" t="s">
        <v>132</v>
      </c>
      <c r="C24" s="79" t="s">
        <v>133</v>
      </c>
      <c r="D24" s="4"/>
      <c r="E24" s="16"/>
      <c r="F24" s="17">
        <f t="shared" si="0"/>
      </c>
    </row>
    <row r="25" spans="1:6" s="18" customFormat="1" ht="24.75" customHeight="1">
      <c r="A25" s="76" t="s">
        <v>134</v>
      </c>
      <c r="B25" s="78" t="s">
        <v>135</v>
      </c>
      <c r="C25" s="79" t="s">
        <v>136</v>
      </c>
      <c r="D25" s="4"/>
      <c r="E25" s="16"/>
      <c r="F25" s="17">
        <f t="shared" si="0"/>
      </c>
    </row>
    <row r="26" spans="1:6" s="18" customFormat="1" ht="24.75" customHeight="1">
      <c r="A26" s="76" t="s">
        <v>139</v>
      </c>
      <c r="B26" s="90" t="s">
        <v>140</v>
      </c>
      <c r="C26" s="91" t="s">
        <v>141</v>
      </c>
      <c r="D26" s="92"/>
      <c r="E26" s="93"/>
      <c r="F26" s="17">
        <f t="shared" si="0"/>
      </c>
    </row>
    <row r="27" spans="1:7" ht="27" customHeight="1">
      <c r="A27" s="84" t="s">
        <v>68</v>
      </c>
      <c r="B27" s="85"/>
      <c r="C27" s="85"/>
      <c r="D27" s="85"/>
      <c r="E27" s="85"/>
      <c r="F27" s="10">
        <f>SUM(F5:F26)</f>
        <v>0</v>
      </c>
      <c r="G27" s="14"/>
    </row>
    <row r="28" spans="4:7" ht="12">
      <c r="D28" s="63"/>
      <c r="E28" s="65"/>
      <c r="F28" s="66"/>
      <c r="G28" s="14"/>
    </row>
    <row r="29" spans="4:7" ht="12">
      <c r="D29" s="63"/>
      <c r="E29" s="65"/>
      <c r="F29" s="66"/>
      <c r="G29" s="14"/>
    </row>
    <row r="30" spans="4:7" ht="12">
      <c r="D30" s="63"/>
      <c r="E30" s="65"/>
      <c r="F30" s="66"/>
      <c r="G30" s="14"/>
    </row>
    <row r="31" spans="1:7" ht="12">
      <c r="A31" s="67"/>
      <c r="B31" s="68"/>
      <c r="C31" s="67"/>
      <c r="D31" s="63"/>
      <c r="E31" s="65"/>
      <c r="F31" s="66"/>
      <c r="G31" s="14"/>
    </row>
    <row r="32" spans="4:7" ht="12">
      <c r="D32" s="63"/>
      <c r="E32" s="65"/>
      <c r="F32" s="66"/>
      <c r="G32" s="14"/>
    </row>
    <row r="33" spans="4:7" ht="12">
      <c r="D33" s="63"/>
      <c r="E33" s="65"/>
      <c r="F33" s="66"/>
      <c r="G33" s="14"/>
    </row>
    <row r="34" spans="4:7" ht="12">
      <c r="D34" s="63"/>
      <c r="E34" s="65"/>
      <c r="F34" s="66"/>
      <c r="G34" s="14"/>
    </row>
    <row r="35" spans="4:7" ht="12">
      <c r="D35" s="63"/>
      <c r="E35" s="65"/>
      <c r="F35" s="66"/>
      <c r="G35" s="14"/>
    </row>
    <row r="36" spans="4:7" ht="12">
      <c r="D36" s="63"/>
      <c r="E36" s="65"/>
      <c r="F36" s="66"/>
      <c r="G36" s="14"/>
    </row>
    <row r="37" spans="4:7" ht="12">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row r="174" spans="4:7" ht="12">
      <c r="D174" s="63"/>
      <c r="E174" s="65"/>
      <c r="F174" s="66"/>
      <c r="G174" s="14"/>
    </row>
    <row r="175" spans="4:7" ht="12">
      <c r="D175" s="63"/>
      <c r="E175" s="65"/>
      <c r="F175" s="66"/>
      <c r="G175" s="14"/>
    </row>
    <row r="176" spans="4:7" ht="12">
      <c r="D176" s="63"/>
      <c r="E176" s="65"/>
      <c r="F176" s="66"/>
      <c r="G176" s="14"/>
    </row>
    <row r="177" spans="4:7" ht="12">
      <c r="D177" s="63"/>
      <c r="E177" s="65"/>
      <c r="F177" s="66"/>
      <c r="G177" s="14"/>
    </row>
    <row r="178" spans="4:7" ht="12">
      <c r="D178" s="63"/>
      <c r="E178" s="65"/>
      <c r="F178" s="66"/>
      <c r="G178" s="14"/>
    </row>
    <row r="179" spans="4:7" ht="12">
      <c r="D179" s="63"/>
      <c r="E179" s="65"/>
      <c r="F179" s="66"/>
      <c r="G179" s="14"/>
    </row>
    <row r="180" spans="4:7" ht="12">
      <c r="D180" s="63"/>
      <c r="E180" s="65"/>
      <c r="F180" s="66"/>
      <c r="G180" s="14"/>
    </row>
    <row r="181" spans="4:7" ht="12">
      <c r="D181" s="63"/>
      <c r="E181" s="65"/>
      <c r="F181" s="66"/>
      <c r="G181" s="14"/>
    </row>
    <row r="182" spans="4:7" ht="12">
      <c r="D182" s="63"/>
      <c r="E182" s="65"/>
      <c r="F182" s="66"/>
      <c r="G182" s="14"/>
    </row>
    <row r="183" spans="4:7" ht="12">
      <c r="D183" s="63"/>
      <c r="E183" s="65"/>
      <c r="F183" s="66"/>
      <c r="G183" s="14"/>
    </row>
    <row r="184" spans="4:7" ht="12">
      <c r="D184" s="63"/>
      <c r="E184" s="65"/>
      <c r="F184" s="66"/>
      <c r="G184" s="14"/>
    </row>
    <row r="185" spans="4:7" ht="12">
      <c r="D185" s="63"/>
      <c r="E185" s="65"/>
      <c r="F185" s="66"/>
      <c r="G185" s="14"/>
    </row>
    <row r="186" spans="4:7" ht="12">
      <c r="D186" s="63"/>
      <c r="E186" s="65"/>
      <c r="F186" s="66"/>
      <c r="G186" s="14"/>
    </row>
  </sheetData>
  <sheetProtection password="C6D1" sheet="1" formatCells="0" formatColumns="0" formatRows="0"/>
  <mergeCells count="3">
    <mergeCell ref="A1:F1"/>
    <mergeCell ref="A2:F2"/>
    <mergeCell ref="A27:E27"/>
  </mergeCells>
  <dataValidations count="2">
    <dataValidation allowBlank="1" showInputMessage="1" showErrorMessage="1" imeMode="off" sqref="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E17"/>
  <sheetViews>
    <sheetView showGridLines="0" showZeros="0" view="pageBreakPreview" zoomScaleSheetLayoutView="100" zoomScalePageLayoutView="0" workbookViewId="0" topLeftCell="A1">
      <selection activeCell="B12" sqref="B12:C12"/>
    </sheetView>
  </sheetViews>
  <sheetFormatPr defaultColWidth="9.00390625" defaultRowHeight="24.75" customHeight="1"/>
  <cols>
    <col min="1" max="1" width="8.625" style="27" customWidth="1"/>
    <col min="2" max="2" width="9.625" style="27" customWidth="1"/>
    <col min="3" max="3" width="35.375" style="27" customWidth="1"/>
    <col min="4" max="4" width="20.625" style="27" customWidth="1"/>
    <col min="5" max="16384" width="9.00390625" style="27" customWidth="1"/>
  </cols>
  <sheetData>
    <row r="1" spans="1:4" ht="35.25" customHeight="1">
      <c r="A1" s="88" t="s">
        <v>69</v>
      </c>
      <c r="B1" s="88"/>
      <c r="C1" s="88"/>
      <c r="D1" s="88"/>
    </row>
    <row r="2" ht="22.5" customHeight="1"/>
    <row r="3" spans="1:5" s="26" customFormat="1" ht="19.5" customHeight="1">
      <c r="A3" s="1" t="s">
        <v>92</v>
      </c>
      <c r="B3" s="1"/>
      <c r="C3" s="12"/>
      <c r="D3" s="13" t="s">
        <v>75</v>
      </c>
      <c r="E3" s="13"/>
    </row>
    <row r="4" spans="1:4" ht="34.5" customHeight="1">
      <c r="A4" s="72" t="s">
        <v>76</v>
      </c>
      <c r="B4" s="72" t="s">
        <v>77</v>
      </c>
      <c r="C4" s="72" t="s">
        <v>70</v>
      </c>
      <c r="D4" s="72" t="s">
        <v>71</v>
      </c>
    </row>
    <row r="5" spans="1:4" s="29" customFormat="1" ht="34.5" customHeight="1">
      <c r="A5" s="28">
        <v>1</v>
      </c>
      <c r="B5" s="28">
        <v>100</v>
      </c>
      <c r="C5" s="28" t="s">
        <v>78</v>
      </c>
      <c r="D5" s="5">
        <f>'100章'!F22</f>
        <v>0</v>
      </c>
    </row>
    <row r="6" spans="1:4" s="29" customFormat="1" ht="34.5" customHeight="1">
      <c r="A6" s="28">
        <v>2</v>
      </c>
      <c r="B6" s="28">
        <v>200</v>
      </c>
      <c r="C6" s="28" t="s">
        <v>79</v>
      </c>
      <c r="D6" s="5">
        <v>0</v>
      </c>
    </row>
    <row r="7" spans="1:4" s="29" customFormat="1" ht="34.5" customHeight="1">
      <c r="A7" s="28">
        <v>3</v>
      </c>
      <c r="B7" s="28">
        <v>300</v>
      </c>
      <c r="C7" s="28" t="s">
        <v>80</v>
      </c>
      <c r="D7" s="5">
        <v>0</v>
      </c>
    </row>
    <row r="8" spans="1:4" s="29" customFormat="1" ht="34.5" customHeight="1">
      <c r="A8" s="28">
        <v>4</v>
      </c>
      <c r="B8" s="28">
        <v>400</v>
      </c>
      <c r="C8" s="28" t="s">
        <v>81</v>
      </c>
      <c r="D8" s="5">
        <v>0</v>
      </c>
    </row>
    <row r="9" spans="1:4" s="29" customFormat="1" ht="34.5" customHeight="1">
      <c r="A9" s="28">
        <v>5</v>
      </c>
      <c r="B9" s="28">
        <v>500</v>
      </c>
      <c r="C9" s="28" t="s">
        <v>82</v>
      </c>
      <c r="D9" s="5">
        <v>0</v>
      </c>
    </row>
    <row r="10" spans="1:4" s="29" customFormat="1" ht="34.5" customHeight="1">
      <c r="A10" s="28">
        <v>6</v>
      </c>
      <c r="B10" s="28">
        <v>600</v>
      </c>
      <c r="C10" s="28" t="s">
        <v>83</v>
      </c>
      <c r="D10" s="5">
        <f>'600章'!F27</f>
        <v>0</v>
      </c>
    </row>
    <row r="11" spans="1:4" s="29" customFormat="1" ht="34.5" customHeight="1">
      <c r="A11" s="28">
        <v>7</v>
      </c>
      <c r="B11" s="28">
        <v>700</v>
      </c>
      <c r="C11" s="28" t="s">
        <v>84</v>
      </c>
      <c r="D11" s="5">
        <v>0</v>
      </c>
    </row>
    <row r="12" spans="1:4" s="29" customFormat="1" ht="34.5" customHeight="1">
      <c r="A12" s="28">
        <v>8</v>
      </c>
      <c r="B12" s="86" t="s">
        <v>72</v>
      </c>
      <c r="C12" s="86"/>
      <c r="D12" s="5">
        <f>IF(D5=0,0,SUM(D5:D11))</f>
        <v>0</v>
      </c>
    </row>
    <row r="13" spans="1:4" s="29" customFormat="1" ht="34.5" customHeight="1">
      <c r="A13" s="28">
        <v>9</v>
      </c>
      <c r="B13" s="89" t="s">
        <v>85</v>
      </c>
      <c r="C13" s="86"/>
      <c r="D13" s="5">
        <v>0</v>
      </c>
    </row>
    <row r="14" spans="1:4" s="29" customFormat="1" ht="34.5" customHeight="1">
      <c r="A14" s="28">
        <v>10</v>
      </c>
      <c r="B14" s="89" t="s">
        <v>73</v>
      </c>
      <c r="C14" s="86"/>
      <c r="D14" s="5">
        <f>IF(D12=0,0,D12-D13)</f>
        <v>0</v>
      </c>
    </row>
    <row r="15" spans="1:4" s="29" customFormat="1" ht="34.5" customHeight="1">
      <c r="A15" s="28">
        <v>11</v>
      </c>
      <c r="B15" s="86" t="s">
        <v>86</v>
      </c>
      <c r="C15" s="86"/>
      <c r="D15" s="30">
        <v>0</v>
      </c>
    </row>
    <row r="16" spans="1:4" s="29" customFormat="1" ht="34.5" customHeight="1">
      <c r="A16" s="28">
        <v>12</v>
      </c>
      <c r="B16" s="87" t="s">
        <v>91</v>
      </c>
      <c r="C16" s="86"/>
      <c r="D16" s="5">
        <v>0</v>
      </c>
    </row>
    <row r="17" spans="1:4" s="29" customFormat="1" ht="34.5" customHeight="1">
      <c r="A17" s="28">
        <v>13</v>
      </c>
      <c r="B17" s="86" t="s">
        <v>74</v>
      </c>
      <c r="C17" s="86"/>
      <c r="D17" s="5">
        <f>IF(D12=0,0,D12+D15+D16)</f>
        <v>0</v>
      </c>
    </row>
  </sheetData>
  <sheetProtection password="C6D1" sheet="1" formatCells="0" formatColumns="0" formatRows="0"/>
  <mergeCells count="7">
    <mergeCell ref="B15:C15"/>
    <mergeCell ref="B16:C16"/>
    <mergeCell ref="B17:C17"/>
    <mergeCell ref="A1:D1"/>
    <mergeCell ref="B12:C12"/>
    <mergeCell ref="B13:C13"/>
    <mergeCell ref="B14:C14"/>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王凤玲</cp:lastModifiedBy>
  <cp:lastPrinted>2020-10-09T09:41:52Z</cp:lastPrinted>
  <dcterms:created xsi:type="dcterms:W3CDTF">2008-07-05T17:48:01Z</dcterms:created>
  <dcterms:modified xsi:type="dcterms:W3CDTF">2020-10-13T02:39:19Z</dcterms:modified>
  <cp:category/>
  <cp:version/>
  <cp:contentType/>
  <cp:contentStatus/>
</cp:coreProperties>
</file>